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552" activeTab="0"/>
  </bookViews>
  <sheets>
    <sheet name="Cтолы и тумбы" sheetId="1" r:id="rId1"/>
    <sheet name="Шкафы и двери" sheetId="2" r:id="rId2"/>
    <sheet name="Компоновки шкафов" sheetId="3" r:id="rId3"/>
    <sheet name=" Компоновки ассортимента" sheetId="4" r:id="rId4"/>
  </sheets>
  <externalReferences>
    <externalReference r:id="rId7"/>
  </externalReferences>
  <definedNames>
    <definedName name="_xlnm.Print_Area" localSheetId="3">' Компоновки ассортимента'!$B$1:$P$72</definedName>
    <definedName name="_xlnm.Print_Area" localSheetId="0">'Cтолы и тумбы'!$B$1:$P$28</definedName>
    <definedName name="_xlnm.Print_Area" localSheetId="2">'Компоновки шкафов'!$A$1:$K$36</definedName>
    <definedName name="_xlnm.Print_Area" localSheetId="1">'Шкафы и двери'!$B$1:$P$25</definedName>
  </definedNames>
  <calcPr fullCalcOnLoad="1"/>
</workbook>
</file>

<file path=xl/sharedStrings.xml><?xml version="1.0" encoding="utf-8"?>
<sst xmlns="http://schemas.openxmlformats.org/spreadsheetml/2006/main" count="277" uniqueCount="176">
  <si>
    <r>
      <rPr>
        <b/>
        <i/>
        <sz val="10"/>
        <color indexed="8"/>
        <rFont val="Arial Cyr"/>
        <family val="0"/>
      </rPr>
      <t xml:space="preserve">Цвета: Легно темный, Легно светлый                                           </t>
    </r>
    <r>
      <rPr>
        <b/>
        <i/>
        <sz val="14"/>
        <color indexed="53"/>
        <rFont val="Arial Cyr"/>
        <family val="0"/>
      </rPr>
      <t xml:space="preserve">Мебель для персонала "SIMPLE"                            </t>
    </r>
  </si>
  <si>
    <t>Серый, Дуб Сонома Светлый                                                                                                                                                                                              Цены в рублях на 12.09.2016</t>
  </si>
  <si>
    <t>Изображение</t>
  </si>
  <si>
    <t>Артикул</t>
  </si>
  <si>
    <t>Габаритные размеры (мм)</t>
  </si>
  <si>
    <t>Описание</t>
  </si>
  <si>
    <t xml:space="preserve">Вес (кг)              </t>
  </si>
  <si>
    <t>Объем (м.куб.)</t>
  </si>
  <si>
    <t>Цена</t>
  </si>
  <si>
    <t>Столы письменные</t>
  </si>
  <si>
    <t>S-900</t>
  </si>
  <si>
    <t>900х600х760</t>
  </si>
  <si>
    <t xml:space="preserve">Столешница выполнена из ЛДСП толщиной 16 мм., с кромкой ПВХ толщиной 1 мм. Опоры из ЛДСП толщиной 16 мм. с кромкой ПВХ толщиной 0,4мм., и регулируемыми опорами. </t>
  </si>
  <si>
    <t>S-1200</t>
  </si>
  <si>
    <t>1200х600х760</t>
  </si>
  <si>
    <t>S-1400</t>
  </si>
  <si>
    <t>1400х600х760</t>
  </si>
  <si>
    <t>SE-1400 (L/R)</t>
  </si>
  <si>
    <t>1400х900х760</t>
  </si>
  <si>
    <t xml:space="preserve">Эргономичная столешница выполнена из ЛДСП толщиной 16 мм., с кромкой ПВХ толщиной 1 мм. Опоры из ЛДСП толщиной 16 мм. с кромкой ПВХ толщиной 0,4мм., и регулируемыми опорами. </t>
  </si>
  <si>
    <t>SE-1600 (L/R)</t>
  </si>
  <si>
    <t>1600х900х760</t>
  </si>
  <si>
    <t>Приставки</t>
  </si>
  <si>
    <t>SP-300</t>
  </si>
  <si>
    <t>600х300х16</t>
  </si>
  <si>
    <t>из ЛДСП толщиной 16 мм., с кромкой ПВХ толщиной 1 мм, необходимо докупать опору ВТ-710.2</t>
  </si>
  <si>
    <t>SP-600</t>
  </si>
  <si>
    <t>600х600х16</t>
  </si>
  <si>
    <t>SP-645</t>
  </si>
  <si>
    <t>600х450х16</t>
  </si>
  <si>
    <t>Опора</t>
  </si>
  <si>
    <t>ВТ-710.2</t>
  </si>
  <si>
    <t>51х51х740</t>
  </si>
  <si>
    <t>Металическая опора для приставок в цвете AL матовый.</t>
  </si>
  <si>
    <t>Тумбы</t>
  </si>
  <si>
    <t>SC-3M</t>
  </si>
  <si>
    <t>412х450х566</t>
  </si>
  <si>
    <t>из ЛДСП 16 мм., корпус с ПВХ толщиной 1 мм. Фасад с ПВХ толщиной 0,4 мм. Топ с ПВХ толщиной 1 мм.</t>
  </si>
  <si>
    <t>SC-3D.1</t>
  </si>
  <si>
    <t>412х450х760</t>
  </si>
  <si>
    <t>SC-3D.2 (L/R)</t>
  </si>
  <si>
    <t>600х450х760</t>
  </si>
  <si>
    <t>SCS 776</t>
  </si>
  <si>
    <t>774х600х712</t>
  </si>
  <si>
    <t xml:space="preserve">Тумба подвесная </t>
  </si>
  <si>
    <t>SC-1V</t>
  </si>
  <si>
    <t>412х450х323</t>
  </si>
  <si>
    <t>Тумба подвесная может располагаться слева или справа под прямолинейной столешницей.</t>
  </si>
  <si>
    <t>Подставка под системный блок</t>
  </si>
  <si>
    <t>SB-1</t>
  </si>
  <si>
    <t>280х450х315</t>
  </si>
  <si>
    <t>из ЛДСП толщиной 16 мм., с кромкой ПВХ толщиной 1мм.</t>
  </si>
  <si>
    <t>Полка под клавиатуру</t>
  </si>
  <si>
    <t>Y-401</t>
  </si>
  <si>
    <t>536х352х78</t>
  </si>
  <si>
    <t>Полка под клавиатуру сделанна из пластика в цвете серый ичерный.</t>
  </si>
  <si>
    <t>Экраны</t>
  </si>
  <si>
    <t>SQ-900</t>
  </si>
  <si>
    <t>900х450х16</t>
  </si>
  <si>
    <t>Экраны из ЛДСП толщиной 16 мм., с кромкой ПВХ толщиной 1 мм., комплектуется уголками для крепления к столешнице.</t>
  </si>
  <si>
    <t>SQ-1200</t>
  </si>
  <si>
    <t>1200х450х16</t>
  </si>
  <si>
    <t>SQ-1400</t>
  </si>
  <si>
    <t>1400х450х16</t>
  </si>
  <si>
    <t>SQ-1600</t>
  </si>
  <si>
    <t>1600х450х16</t>
  </si>
  <si>
    <t>Каркас гардероба</t>
  </si>
  <si>
    <t>SR-G</t>
  </si>
  <si>
    <t>770х359х1815</t>
  </si>
  <si>
    <t>Корпус гардероба выполнен из ЛДСП толщиной 16мм., с кромкой ПВХ толщиной 1 мм.</t>
  </si>
  <si>
    <t>SRW 60-1</t>
  </si>
  <si>
    <t>600х359х1815</t>
  </si>
  <si>
    <t>Корпус гардероба выполнен из ЛДСП толщиной 16мм., с кромкой ПВХ толщиной 1 мм. Комплектуется выдвижной штангой.</t>
  </si>
  <si>
    <t>SD-6B</t>
  </si>
  <si>
    <t>594х16х1740</t>
  </si>
  <si>
    <t>Дверь накладная для гардероба 600 выполнена из ЛДСП толщиной 16 мм., с кромкой ПВХ толщиной 0,4 мм. Ручка скоба - цвет серебро. Дверь универсальная, может быть как левой так и правой.</t>
  </si>
  <si>
    <t>Стеллажи</t>
  </si>
  <si>
    <t>SR-2W</t>
  </si>
  <si>
    <t>770х359х790</t>
  </si>
  <si>
    <t>Корпуса открытых шкафов  выполнены из ЛДСП толщиной 16мм., по видимым сторонам кромка ПВХ толщиной 1 мм., задняя стенка разрезная из ХДФ  толщиной 4 мм.</t>
  </si>
  <si>
    <t>SR-5W</t>
  </si>
  <si>
    <t>SR-5U</t>
  </si>
  <si>
    <t>386х359х1815</t>
  </si>
  <si>
    <t>Двери</t>
  </si>
  <si>
    <t>SD-2S (L/R)</t>
  </si>
  <si>
    <t>382х16х716</t>
  </si>
  <si>
    <t>Двери накладные выполнены из ЛДСП толщиной 16 мм., с кромкой ПВХ толщиной 0,4 мм. Ручка скоба - цвет серебро.</t>
  </si>
  <si>
    <t>SD-5B (L/R)</t>
  </si>
  <si>
    <t>382х16х1740</t>
  </si>
  <si>
    <t>Дверь стеклянная</t>
  </si>
  <si>
    <t>SG-3M</t>
  </si>
  <si>
    <t>382х4х1016</t>
  </si>
  <si>
    <t xml:space="preserve">Стекло - прозрачное толщиной 4 мм. </t>
  </si>
  <si>
    <t>Комплект фурнитуры для стеклянной двери</t>
  </si>
  <si>
    <t>SF-3M</t>
  </si>
  <si>
    <t>Комплект фурнитуры к стеклу состоит из петель, заглушек цвет серебро и винтов.</t>
  </si>
  <si>
    <t>Ящики для стеклянных дверей</t>
  </si>
  <si>
    <t>2SG-3M</t>
  </si>
  <si>
    <t>1030х400х40</t>
  </si>
  <si>
    <t>Ящик - тара из ЛДСП, для перевозки стеклянных дверей</t>
  </si>
  <si>
    <t>Комплектация шкафов серии  SIMPLЕ</t>
  </si>
  <si>
    <t>Двери:</t>
  </si>
  <si>
    <t>SD-2S(L/R)</t>
  </si>
  <si>
    <t>дверь низкая</t>
  </si>
  <si>
    <t>Стекло:</t>
  </si>
  <si>
    <t>дверь высокая</t>
  </si>
  <si>
    <t>стекло среднее</t>
  </si>
  <si>
    <t>Шкафы широкие</t>
  </si>
  <si>
    <t>Название</t>
  </si>
  <si>
    <t>Картинка</t>
  </si>
  <si>
    <t>Кол.</t>
  </si>
  <si>
    <t>Состоит</t>
  </si>
  <si>
    <t>Стеллаж</t>
  </si>
  <si>
    <t>кол.</t>
  </si>
  <si>
    <t>Дверь</t>
  </si>
  <si>
    <t>Стекло+фурнитура</t>
  </si>
  <si>
    <t xml:space="preserve">Шкаф с 1 комплектом глухих малых дверей </t>
  </si>
  <si>
    <t>SR-5W.5</t>
  </si>
  <si>
    <t>SD-2S (L)</t>
  </si>
  <si>
    <t>1</t>
  </si>
  <si>
    <t>SD-2S (R)</t>
  </si>
  <si>
    <t>Шкаф комбинированный</t>
  </si>
  <si>
    <t>SR-5W.2</t>
  </si>
  <si>
    <t>SG-3M + SF-3M</t>
  </si>
  <si>
    <t xml:space="preserve">Шкаф с 2-мя комплектами глухих малых дверей </t>
  </si>
  <si>
    <t>SR-5W.4</t>
  </si>
  <si>
    <t xml:space="preserve">Шкаф с глухими дверьми </t>
  </si>
  <si>
    <t>SR-5W.1</t>
  </si>
  <si>
    <t>SD-5B (L)</t>
  </si>
  <si>
    <t xml:space="preserve">SD-5B (R) </t>
  </si>
  <si>
    <t xml:space="preserve">Шкаф с глухими малыми дверьми </t>
  </si>
  <si>
    <t>SR-2W.1</t>
  </si>
  <si>
    <t xml:space="preserve">Шкафы узкие, комплектуются левыми или правыми деревянными дверьми.    </t>
  </si>
  <si>
    <t xml:space="preserve">Шкаф колонка с глухой малой дверью </t>
  </si>
  <si>
    <t>SR-5U.5(L/R)</t>
  </si>
  <si>
    <t xml:space="preserve">Шкаф колонка комбинированая </t>
  </si>
  <si>
    <t>SR-5U.2(L/R)</t>
  </si>
  <si>
    <t>Шкаф колонка с 2-мя глухими малыми дверьми</t>
  </si>
  <si>
    <t>SR-5U.4(L/R)</t>
  </si>
  <si>
    <t xml:space="preserve">Шкаф колонка с глухой дверью </t>
  </si>
  <si>
    <t>SR-5U.1(L/R)</t>
  </si>
  <si>
    <t>Гардероб</t>
  </si>
  <si>
    <t>Кол</t>
  </si>
  <si>
    <t>каркас</t>
  </si>
  <si>
    <t>дверь</t>
  </si>
  <si>
    <t>SR-G.1</t>
  </si>
  <si>
    <t>SRW 60</t>
  </si>
  <si>
    <t xml:space="preserve">SD-6B </t>
  </si>
  <si>
    <t>Комбинации элементов</t>
  </si>
  <si>
    <t xml:space="preserve">           Оперативная мебель SIMPLE</t>
  </si>
  <si>
    <t>Комбинация №1</t>
  </si>
  <si>
    <t>Наименование/артикул</t>
  </si>
  <si>
    <t>Стол рабочий S-1200</t>
  </si>
  <si>
    <t>Тумба подвесная SC-1V</t>
  </si>
  <si>
    <t>Подставка под с/б SB-1</t>
  </si>
  <si>
    <t>Каркас стеллажа SR-5W</t>
  </si>
  <si>
    <t>Каркас стеллажа SR-5U</t>
  </si>
  <si>
    <t>Дверь высокая SD-5B R</t>
  </si>
  <si>
    <t>Дверь высокая SD-5B L</t>
  </si>
  <si>
    <t>Дверь низкая SD-2S L</t>
  </si>
  <si>
    <t>Дверь стеклянная SG-3M-1шт.</t>
  </si>
  <si>
    <t>Дверь стеклянная SG-3M</t>
  </si>
  <si>
    <t>Комплект фурнитуры SF-3M</t>
  </si>
  <si>
    <t xml:space="preserve">Цена:     </t>
  </si>
  <si>
    <t>Комбинация №2</t>
  </si>
  <si>
    <t>Стол рабочий S-1400</t>
  </si>
  <si>
    <t>Тумба приставная SC-3D.1</t>
  </si>
  <si>
    <t>Стол рабочий S-900</t>
  </si>
  <si>
    <t>Дверь низкая SD-2S R</t>
  </si>
  <si>
    <t xml:space="preserve">Цена:      </t>
  </si>
  <si>
    <t>Комбинация №3</t>
  </si>
  <si>
    <t>Стол рабочий SE-1400L</t>
  </si>
  <si>
    <t>Приставка SP-300</t>
  </si>
  <si>
    <t>Опора ВТ-710.2</t>
  </si>
  <si>
    <t>Каркас гардероба SR-G</t>
  </si>
  <si>
    <t>г. Санкт-Петербург, ул. Прогонная, д.5
email: off-mebell@mail.ru
Пн-Пт 10:00-18:00
Тел/факс: 8 (812) 490-41-91
Тел: 8 (812) 954-01-91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</si>
</sst>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"/>
    <numFmt numFmtId="166" formatCode="0.0"/>
    <numFmt numFmtId="167" formatCode="#,##0.0_р_.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i/>
      <sz val="14"/>
      <color indexed="53"/>
      <name val="Arial Cyr"/>
      <family val="0"/>
    </font>
    <font>
      <b/>
      <i/>
      <sz val="10"/>
      <color indexed="8"/>
      <name val="Arial Cyr"/>
      <family val="0"/>
    </font>
    <font>
      <i/>
      <sz val="14"/>
      <name val="Arial Cyr"/>
      <family val="0"/>
    </font>
    <font>
      <b/>
      <i/>
      <sz val="16"/>
      <color indexed="53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11"/>
      <color indexed="8"/>
      <name val="Arial"/>
      <family val="2"/>
    </font>
    <font>
      <b/>
      <i/>
      <sz val="13"/>
      <color indexed="8"/>
      <name val="Arial Cyr"/>
      <family val="0"/>
    </font>
    <font>
      <b/>
      <i/>
      <sz val="13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rial Cyr"/>
      <family val="0"/>
    </font>
    <font>
      <b/>
      <sz val="11"/>
      <color theme="1"/>
      <name val="Arial Cyr"/>
      <family val="0"/>
    </font>
    <font>
      <b/>
      <sz val="11"/>
      <color rgb="FFFF0000"/>
      <name val="Arial CYR"/>
      <family val="0"/>
    </font>
    <font>
      <sz val="10"/>
      <color theme="1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i/>
      <sz val="14"/>
      <color theme="9" tint="-0.24997000396251678"/>
      <name val="Arial Cyr"/>
      <family val="0"/>
    </font>
    <font>
      <b/>
      <i/>
      <sz val="16"/>
      <color theme="9"/>
      <name val="Arial Cyr"/>
      <family val="0"/>
    </font>
    <font>
      <b/>
      <i/>
      <sz val="13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8" fillId="33" borderId="0" xfId="0" applyFont="1" applyFill="1" applyBorder="1" applyAlignment="1">
      <alignment horizontal="right"/>
    </xf>
    <xf numFmtId="0" fontId="19" fillId="33" borderId="12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4" fillId="33" borderId="13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4" fontId="55" fillId="0" borderId="18" xfId="0" applyNumberFormat="1" applyFont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6" fillId="33" borderId="19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4" fontId="24" fillId="33" borderId="20" xfId="0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0" fontId="57" fillId="0" borderId="1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 vertical="center"/>
    </xf>
    <xf numFmtId="164" fontId="24" fillId="33" borderId="1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59" fillId="33" borderId="19" xfId="0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/>
    </xf>
    <xf numFmtId="164" fontId="24" fillId="33" borderId="15" xfId="0" applyNumberFormat="1" applyFont="1" applyFill="1" applyBorder="1" applyAlignment="1">
      <alignment horizontal="center" vertical="center"/>
    </xf>
    <xf numFmtId="164" fontId="24" fillId="33" borderId="17" xfId="0" applyNumberFormat="1" applyFont="1" applyFill="1" applyBorder="1" applyAlignment="1">
      <alignment horizontal="center" vertical="center"/>
    </xf>
    <xf numFmtId="4" fontId="24" fillId="33" borderId="18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165" fontId="24" fillId="33" borderId="0" xfId="0" applyNumberFormat="1" applyFont="1" applyFill="1" applyBorder="1" applyAlignment="1">
      <alignment vertical="center"/>
    </xf>
    <xf numFmtId="0" fontId="24" fillId="34" borderId="11" xfId="0" applyFont="1" applyFill="1" applyBorder="1" applyAlignment="1">
      <alignment horizontal="left"/>
    </xf>
    <xf numFmtId="0" fontId="24" fillId="34" borderId="11" xfId="0" applyFont="1" applyFill="1" applyBorder="1" applyAlignment="1">
      <alignment horizontal="center"/>
    </xf>
    <xf numFmtId="49" fontId="24" fillId="34" borderId="11" xfId="0" applyNumberFormat="1" applyFont="1" applyFill="1" applyBorder="1" applyAlignment="1">
      <alignment horizontal="center"/>
    </xf>
    <xf numFmtId="4" fontId="24" fillId="34" borderId="11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30" fillId="35" borderId="15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left" vertical="center"/>
    </xf>
    <xf numFmtId="0" fontId="24" fillId="36" borderId="26" xfId="0" applyFont="1" applyFill="1" applyBorder="1" applyAlignment="1">
      <alignment horizontal="left" vertical="center"/>
    </xf>
    <xf numFmtId="0" fontId="24" fillId="36" borderId="27" xfId="0" applyFont="1" applyFill="1" applyBorder="1" applyAlignment="1">
      <alignment horizontal="left" vertical="center"/>
    </xf>
    <xf numFmtId="0" fontId="24" fillId="36" borderId="28" xfId="0" applyFont="1" applyFill="1" applyBorder="1" applyAlignment="1">
      <alignment horizontal="left" vertical="center"/>
    </xf>
    <xf numFmtId="49" fontId="24" fillId="36" borderId="29" xfId="0" applyNumberFormat="1" applyFont="1" applyFill="1" applyBorder="1" applyAlignment="1">
      <alignment horizontal="center" vertical="center"/>
    </xf>
    <xf numFmtId="49" fontId="24" fillId="36" borderId="30" xfId="0" applyNumberFormat="1" applyFont="1" applyFill="1" applyBorder="1" applyAlignment="1">
      <alignment horizontal="center" vertical="center"/>
    </xf>
    <xf numFmtId="49" fontId="24" fillId="36" borderId="30" xfId="0" applyNumberFormat="1" applyFont="1" applyFill="1" applyBorder="1" applyAlignment="1">
      <alignment horizontal="center" vertical="center"/>
    </xf>
    <xf numFmtId="49" fontId="24" fillId="36" borderId="30" xfId="0" applyNumberFormat="1" applyFont="1" applyFill="1" applyBorder="1" applyAlignment="1">
      <alignment horizontal="center"/>
    </xf>
    <xf numFmtId="49" fontId="24" fillId="36" borderId="31" xfId="0" applyNumberFormat="1" applyFont="1" applyFill="1" applyBorder="1" applyAlignment="1">
      <alignment horizontal="center"/>
    </xf>
    <xf numFmtId="4" fontId="24" fillId="36" borderId="10" xfId="0" applyNumberFormat="1" applyFont="1" applyFill="1" applyBorder="1" applyAlignment="1">
      <alignment horizontal="center"/>
    </xf>
    <xf numFmtId="0" fontId="24" fillId="36" borderId="32" xfId="0" applyFont="1" applyFill="1" applyBorder="1" applyAlignment="1">
      <alignment horizontal="center" vertical="center"/>
    </xf>
    <xf numFmtId="0" fontId="24" fillId="36" borderId="33" xfId="0" applyFont="1" applyFill="1" applyBorder="1" applyAlignment="1">
      <alignment horizontal="left" vertical="center"/>
    </xf>
    <xf numFmtId="0" fontId="24" fillId="36" borderId="34" xfId="0" applyFont="1" applyFill="1" applyBorder="1" applyAlignment="1">
      <alignment horizontal="left" vertical="center"/>
    </xf>
    <xf numFmtId="0" fontId="24" fillId="36" borderId="35" xfId="0" applyFont="1" applyFill="1" applyBorder="1" applyAlignment="1">
      <alignment horizontal="left" vertical="center"/>
    </xf>
    <xf numFmtId="0" fontId="24" fillId="36" borderId="36" xfId="0" applyFont="1" applyFill="1" applyBorder="1" applyAlignment="1">
      <alignment horizontal="left" vertical="center"/>
    </xf>
    <xf numFmtId="49" fontId="24" fillId="36" borderId="37" xfId="0" applyNumberFormat="1" applyFont="1" applyFill="1" applyBorder="1" applyAlignment="1">
      <alignment horizontal="center" vertical="center"/>
    </xf>
    <xf numFmtId="49" fontId="24" fillId="36" borderId="34" xfId="0" applyNumberFormat="1" applyFont="1" applyFill="1" applyBorder="1" applyAlignment="1">
      <alignment horizontal="center" vertical="center"/>
    </xf>
    <xf numFmtId="49" fontId="24" fillId="36" borderId="34" xfId="0" applyNumberFormat="1" applyFont="1" applyFill="1" applyBorder="1" applyAlignment="1">
      <alignment horizontal="center" vertical="center"/>
    </xf>
    <xf numFmtId="49" fontId="24" fillId="36" borderId="38" xfId="0" applyNumberFormat="1" applyFont="1" applyFill="1" applyBorder="1" applyAlignment="1">
      <alignment horizontal="center" vertical="center"/>
    </xf>
    <xf numFmtId="49" fontId="24" fillId="36" borderId="39" xfId="0" applyNumberFormat="1" applyFont="1" applyFill="1" applyBorder="1" applyAlignment="1">
      <alignment horizontal="center" vertical="center"/>
    </xf>
    <xf numFmtId="4" fontId="24" fillId="36" borderId="12" xfId="0" applyNumberFormat="1" applyFont="1" applyFill="1" applyBorder="1" applyAlignment="1">
      <alignment horizontal="center" vertical="center"/>
    </xf>
    <xf numFmtId="0" fontId="24" fillId="36" borderId="40" xfId="0" applyFont="1" applyFill="1" applyBorder="1" applyAlignment="1">
      <alignment horizontal="center" vertical="center"/>
    </xf>
    <xf numFmtId="0" fontId="24" fillId="36" borderId="41" xfId="0" applyFont="1" applyFill="1" applyBorder="1" applyAlignment="1">
      <alignment horizontal="left" vertical="center"/>
    </xf>
    <xf numFmtId="0" fontId="24" fillId="36" borderId="42" xfId="0" applyFont="1" applyFill="1" applyBorder="1" applyAlignment="1">
      <alignment horizontal="left" vertical="center"/>
    </xf>
    <xf numFmtId="0" fontId="24" fillId="36" borderId="43" xfId="0" applyFont="1" applyFill="1" applyBorder="1" applyAlignment="1">
      <alignment horizontal="left" vertical="center"/>
    </xf>
    <xf numFmtId="49" fontId="24" fillId="36" borderId="44" xfId="0" applyNumberFormat="1" applyFont="1" applyFill="1" applyBorder="1" applyAlignment="1">
      <alignment horizontal="center" vertical="center"/>
    </xf>
    <xf numFmtId="49" fontId="24" fillId="36" borderId="35" xfId="0" applyNumberFormat="1" applyFont="1" applyFill="1" applyBorder="1" applyAlignment="1">
      <alignment horizontal="center" vertical="center"/>
    </xf>
    <xf numFmtId="49" fontId="24" fillId="36" borderId="35" xfId="0" applyNumberFormat="1" applyFont="1" applyFill="1" applyBorder="1" applyAlignment="1">
      <alignment/>
    </xf>
    <xf numFmtId="49" fontId="24" fillId="36" borderId="45" xfId="0" applyNumberFormat="1" applyFont="1" applyFill="1" applyBorder="1" applyAlignment="1">
      <alignment horizontal="center"/>
    </xf>
    <xf numFmtId="49" fontId="24" fillId="36" borderId="46" xfId="0" applyNumberFormat="1" applyFont="1" applyFill="1" applyBorder="1" applyAlignment="1">
      <alignment horizontal="center"/>
    </xf>
    <xf numFmtId="4" fontId="24" fillId="36" borderId="12" xfId="0" applyNumberFormat="1" applyFont="1" applyFill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0" fontId="24" fillId="36" borderId="2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49" fontId="24" fillId="36" borderId="15" xfId="0" applyNumberFormat="1" applyFont="1" applyFill="1" applyBorder="1" applyAlignment="1">
      <alignment horizontal="center"/>
    </xf>
    <xf numFmtId="49" fontId="24" fillId="36" borderId="16" xfId="0" applyNumberFormat="1" applyFont="1" applyFill="1" applyBorder="1" applyAlignment="1">
      <alignment horizontal="center"/>
    </xf>
    <xf numFmtId="49" fontId="24" fillId="36" borderId="17" xfId="0" applyNumberFormat="1" applyFont="1" applyFill="1" applyBorder="1" applyAlignment="1">
      <alignment horizontal="center"/>
    </xf>
    <xf numFmtId="4" fontId="24" fillId="36" borderId="47" xfId="0" applyNumberFormat="1" applyFont="1" applyFill="1" applyBorder="1" applyAlignment="1">
      <alignment horizontal="center" vertical="center" wrapText="1"/>
    </xf>
    <xf numFmtId="0" fontId="24" fillId="36" borderId="47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49" fontId="24" fillId="36" borderId="10" xfId="0" applyNumberFormat="1" applyFont="1" applyFill="1" applyBorder="1" applyAlignment="1">
      <alignment horizontal="center"/>
    </xf>
    <xf numFmtId="49" fontId="24" fillId="36" borderId="20" xfId="0" applyNumberFormat="1" applyFont="1" applyFill="1" applyBorder="1" applyAlignment="1">
      <alignment horizontal="center"/>
    </xf>
    <xf numFmtId="4" fontId="24" fillId="36" borderId="23" xfId="0" applyNumberFormat="1" applyFont="1" applyFill="1" applyBorder="1" applyAlignment="1">
      <alignment horizontal="center" vertical="center" wrapText="1"/>
    </xf>
    <xf numFmtId="166" fontId="24" fillId="33" borderId="20" xfId="0" applyNumberFormat="1" applyFont="1" applyFill="1" applyBorder="1" applyAlignment="1">
      <alignment horizontal="center" vertical="center" wrapText="1"/>
    </xf>
    <xf numFmtId="166" fontId="24" fillId="33" borderId="20" xfId="0" applyNumberFormat="1" applyFont="1" applyFill="1" applyBorder="1" applyAlignment="1">
      <alignment horizontal="center" vertical="center"/>
    </xf>
    <xf numFmtId="1" fontId="32" fillId="33" borderId="11" xfId="0" applyNumberFormat="1" applyFont="1" applyFill="1" applyBorder="1" applyAlignment="1">
      <alignment horizontal="center" vertical="center"/>
    </xf>
    <xf numFmtId="166" fontId="24" fillId="33" borderId="10" xfId="0" applyNumberFormat="1" applyFont="1" applyFill="1" applyBorder="1" applyAlignment="1">
      <alignment horizontal="center" vertical="center"/>
    </xf>
    <xf numFmtId="1" fontId="32" fillId="33" borderId="20" xfId="0" applyNumberFormat="1" applyFont="1" applyFill="1" applyBorder="1" applyAlignment="1">
      <alignment horizontal="center" vertical="center"/>
    </xf>
    <xf numFmtId="49" fontId="24" fillId="0" borderId="48" xfId="0" applyNumberFormat="1" applyFont="1" applyBorder="1" applyAlignment="1">
      <alignment horizontal="center" vertical="center"/>
    </xf>
    <xf numFmtId="49" fontId="32" fillId="0" borderId="48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4" fontId="24" fillId="0" borderId="20" xfId="0" applyNumberFormat="1" applyFont="1" applyBorder="1" applyAlignment="1">
      <alignment horizontal="center" vertical="center"/>
    </xf>
    <xf numFmtId="166" fontId="24" fillId="33" borderId="23" xfId="0" applyNumberFormat="1" applyFont="1" applyFill="1" applyBorder="1" applyAlignment="1">
      <alignment horizontal="center" vertical="center" wrapText="1"/>
    </xf>
    <xf numFmtId="166" fontId="24" fillId="33" borderId="23" xfId="0" applyNumberFormat="1" applyFont="1" applyFill="1" applyBorder="1" applyAlignment="1">
      <alignment horizontal="center" vertical="center"/>
    </xf>
    <xf numFmtId="1" fontId="32" fillId="33" borderId="14" xfId="0" applyNumberFormat="1" applyFont="1" applyFill="1" applyBorder="1" applyAlignment="1">
      <alignment horizontal="center" vertical="center"/>
    </xf>
    <xf numFmtId="166" fontId="24" fillId="33" borderId="13" xfId="0" applyNumberFormat="1" applyFont="1" applyFill="1" applyBorder="1" applyAlignment="1">
      <alignment horizontal="center" vertical="center"/>
    </xf>
    <xf numFmtId="1" fontId="32" fillId="33" borderId="23" xfId="0" applyNumberFormat="1" applyFont="1" applyFill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1" fontId="32" fillId="33" borderId="23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/>
    </xf>
    <xf numFmtId="166" fontId="32" fillId="33" borderId="23" xfId="0" applyNumberFormat="1" applyFont="1" applyFill="1" applyBorder="1" applyAlignment="1">
      <alignment horizontal="center" vertical="top"/>
    </xf>
    <xf numFmtId="4" fontId="24" fillId="0" borderId="2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1" fontId="32" fillId="33" borderId="48" xfId="0" applyNumberFormat="1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" fontId="24" fillId="33" borderId="20" xfId="0" applyNumberFormat="1" applyFont="1" applyFill="1" applyBorder="1" applyAlignment="1">
      <alignment horizontal="center" vertical="center"/>
    </xf>
    <xf numFmtId="1" fontId="32" fillId="33" borderId="49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" fontId="24" fillId="33" borderId="23" xfId="0" applyNumberFormat="1" applyFont="1" applyFill="1" applyBorder="1" applyAlignment="1">
      <alignment horizontal="center" vertical="center"/>
    </xf>
    <xf numFmtId="166" fontId="24" fillId="0" borderId="20" xfId="0" applyNumberFormat="1" applyFont="1" applyFill="1" applyBorder="1" applyAlignment="1">
      <alignment horizontal="center" vertical="center" wrapText="1"/>
    </xf>
    <xf numFmtId="166" fontId="24" fillId="0" borderId="20" xfId="0" applyNumberFormat="1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>
      <alignment horizontal="center" vertical="center"/>
    </xf>
    <xf numFmtId="1" fontId="32" fillId="0" borderId="20" xfId="0" applyNumberFormat="1" applyFont="1" applyFill="1" applyBorder="1" applyAlignment="1">
      <alignment horizontal="center" vertical="center"/>
    </xf>
    <xf numFmtId="1" fontId="32" fillId="0" borderId="48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/>
    </xf>
    <xf numFmtId="49" fontId="32" fillId="0" borderId="20" xfId="0" applyNumberFormat="1" applyFont="1" applyFill="1" applyBorder="1" applyAlignment="1">
      <alignment horizontal="center"/>
    </xf>
    <xf numFmtId="4" fontId="24" fillId="0" borderId="20" xfId="0" applyNumberFormat="1" applyFont="1" applyFill="1" applyBorder="1" applyAlignment="1">
      <alignment horizontal="center" vertical="center"/>
    </xf>
    <xf numFmtId="166" fontId="24" fillId="0" borderId="23" xfId="0" applyNumberFormat="1" applyFont="1" applyFill="1" applyBorder="1" applyAlignment="1">
      <alignment horizontal="center" vertical="center" wrapText="1"/>
    </xf>
    <xf numFmtId="166" fontId="24" fillId="0" borderId="23" xfId="0" applyNumberFormat="1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/>
    </xf>
    <xf numFmtId="1" fontId="32" fillId="0" borderId="23" xfId="0" applyNumberFormat="1" applyFont="1" applyFill="1" applyBorder="1" applyAlignment="1">
      <alignment horizontal="center" vertical="center"/>
    </xf>
    <xf numFmtId="1" fontId="32" fillId="0" borderId="49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/>
    </xf>
    <xf numFmtId="49" fontId="32" fillId="0" borderId="23" xfId="0" applyNumberFormat="1" applyFont="1" applyFill="1" applyBorder="1" applyAlignment="1">
      <alignment horizontal="center"/>
    </xf>
    <xf numFmtId="4" fontId="24" fillId="0" borderId="23" xfId="0" applyNumberFormat="1" applyFont="1" applyFill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1" fontId="32" fillId="0" borderId="20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/>
    </xf>
    <xf numFmtId="166" fontId="24" fillId="0" borderId="13" xfId="0" applyNumberFormat="1" applyFont="1" applyFill="1" applyBorder="1" applyAlignment="1">
      <alignment horizontal="center" vertical="center"/>
    </xf>
    <xf numFmtId="49" fontId="24" fillId="0" borderId="49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32" fillId="0" borderId="23" xfId="0" applyNumberFormat="1" applyFont="1" applyFill="1" applyBorder="1" applyAlignment="1">
      <alignment horizontal="center" vertical="center"/>
    </xf>
    <xf numFmtId="1" fontId="32" fillId="0" borderId="23" xfId="0" applyNumberFormat="1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/>
    </xf>
    <xf numFmtId="49" fontId="24" fillId="36" borderId="13" xfId="0" applyNumberFormat="1" applyFont="1" applyFill="1" applyBorder="1" applyAlignment="1">
      <alignment horizontal="center" vertical="center"/>
    </xf>
    <xf numFmtId="49" fontId="24" fillId="36" borderId="14" xfId="0" applyNumberFormat="1" applyFont="1" applyFill="1" applyBorder="1" applyAlignment="1">
      <alignment horizontal="center" vertical="center"/>
    </xf>
    <xf numFmtId="49" fontId="24" fillId="36" borderId="22" xfId="0" applyNumberFormat="1" applyFont="1" applyFill="1" applyBorder="1" applyAlignment="1">
      <alignment horizontal="center" vertical="center"/>
    </xf>
    <xf numFmtId="49" fontId="24" fillId="36" borderId="10" xfId="0" applyNumberFormat="1" applyFont="1" applyFill="1" applyBorder="1" applyAlignment="1">
      <alignment horizontal="center" vertical="center"/>
    </xf>
    <xf numFmtId="49" fontId="24" fillId="36" borderId="51" xfId="0" applyNumberFormat="1" applyFont="1" applyFill="1" applyBorder="1" applyAlignment="1">
      <alignment horizontal="center" vertical="center"/>
    </xf>
    <xf numFmtId="49" fontId="24" fillId="36" borderId="52" xfId="0" applyNumberFormat="1" applyFont="1" applyFill="1" applyBorder="1" applyAlignment="1">
      <alignment horizontal="center" vertical="center"/>
    </xf>
    <xf numFmtId="49" fontId="24" fillId="36" borderId="53" xfId="0" applyNumberFormat="1" applyFont="1" applyFill="1" applyBorder="1" applyAlignment="1">
      <alignment horizontal="center" vertical="center"/>
    </xf>
    <xf numFmtId="0" fontId="60" fillId="37" borderId="54" xfId="0" applyFont="1" applyFill="1" applyBorder="1" applyAlignment="1">
      <alignment horizontal="center" vertical="center" wrapText="1"/>
    </xf>
    <xf numFmtId="166" fontId="24" fillId="0" borderId="18" xfId="0" applyNumberFormat="1" applyFont="1" applyFill="1" applyBorder="1" applyAlignment="1">
      <alignment horizontal="center" vertical="top"/>
    </xf>
    <xf numFmtId="0" fontId="61" fillId="0" borderId="18" xfId="0" applyFont="1" applyFill="1" applyBorder="1" applyAlignment="1">
      <alignment horizontal="center" vertical="center"/>
    </xf>
    <xf numFmtId="1" fontId="32" fillId="0" borderId="17" xfId="0" applyNumberFormat="1" applyFont="1" applyFill="1" applyBorder="1" applyAlignment="1">
      <alignment horizontal="center" vertical="center"/>
    </xf>
    <xf numFmtId="166" fontId="24" fillId="0" borderId="16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center" vertical="center"/>
    </xf>
    <xf numFmtId="1" fontId="32" fillId="0" borderId="55" xfId="0" applyNumberFormat="1" applyFont="1" applyFill="1" applyBorder="1" applyAlignment="1">
      <alignment horizontal="center" vertical="center"/>
    </xf>
    <xf numFmtId="1" fontId="32" fillId="0" borderId="28" xfId="0" applyNumberFormat="1" applyFont="1" applyFill="1" applyBorder="1" applyAlignment="1">
      <alignment horizontal="center" vertical="center"/>
    </xf>
    <xf numFmtId="166" fontId="24" fillId="0" borderId="56" xfId="0" applyNumberFormat="1" applyFont="1" applyFill="1" applyBorder="1" applyAlignment="1">
      <alignment horizontal="center" vertical="center"/>
    </xf>
    <xf numFmtId="1" fontId="32" fillId="0" borderId="48" xfId="0" applyNumberFormat="1" applyFont="1" applyFill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56" xfId="0" applyNumberFormat="1" applyFont="1" applyFill="1" applyBorder="1" applyAlignment="1">
      <alignment horizontal="center" vertical="center"/>
    </xf>
    <xf numFmtId="49" fontId="24" fillId="0" borderId="48" xfId="0" applyNumberFormat="1" applyFont="1" applyFill="1" applyBorder="1" applyAlignment="1">
      <alignment horizontal="center" vertical="center"/>
    </xf>
    <xf numFmtId="4" fontId="24" fillId="0" borderId="48" xfId="0" applyNumberFormat="1" applyFont="1" applyFill="1" applyBorder="1" applyAlignment="1">
      <alignment horizontal="center" vertical="center"/>
    </xf>
    <xf numFmtId="1" fontId="32" fillId="0" borderId="43" xfId="0" applyNumberFormat="1" applyFont="1" applyFill="1" applyBorder="1" applyAlignment="1">
      <alignment horizontal="center" vertical="center"/>
    </xf>
    <xf numFmtId="166" fontId="24" fillId="0" borderId="57" xfId="0" applyNumberFormat="1" applyFont="1" applyFill="1" applyBorder="1" applyAlignment="1">
      <alignment horizontal="center" vertical="center"/>
    </xf>
    <xf numFmtId="1" fontId="32" fillId="0" borderId="49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4" fillId="0" borderId="57" xfId="0" applyNumberFormat="1" applyFont="1" applyFill="1" applyBorder="1" applyAlignment="1">
      <alignment horizontal="center" vertical="center"/>
    </xf>
    <xf numFmtId="49" fontId="24" fillId="0" borderId="49" xfId="0" applyNumberFormat="1" applyFont="1" applyFill="1" applyBorder="1" applyAlignment="1">
      <alignment horizontal="center" vertical="center"/>
    </xf>
    <xf numFmtId="4" fontId="24" fillId="0" borderId="49" xfId="0" applyNumberFormat="1" applyFont="1" applyFill="1" applyBorder="1" applyAlignment="1">
      <alignment horizontal="center" vertical="center"/>
    </xf>
    <xf numFmtId="166" fontId="24" fillId="0" borderId="18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/>
    </xf>
    <xf numFmtId="0" fontId="24" fillId="36" borderId="15" xfId="0" applyFont="1" applyFill="1" applyBorder="1" applyAlignment="1">
      <alignment horizontal="center"/>
    </xf>
    <xf numFmtId="0" fontId="24" fillId="36" borderId="16" xfId="0" applyFont="1" applyFill="1" applyBorder="1" applyAlignment="1">
      <alignment horizontal="center"/>
    </xf>
    <xf numFmtId="0" fontId="24" fillId="36" borderId="17" xfId="0" applyFont="1" applyFill="1" applyBorder="1" applyAlignment="1">
      <alignment horizontal="center"/>
    </xf>
    <xf numFmtId="0" fontId="24" fillId="36" borderId="23" xfId="0" applyFont="1" applyFill="1" applyBorder="1" applyAlignment="1">
      <alignment horizontal="center" vertical="center"/>
    </xf>
    <xf numFmtId="49" fontId="24" fillId="36" borderId="18" xfId="0" applyNumberFormat="1" applyFont="1" applyFill="1" applyBorder="1" applyAlignment="1">
      <alignment horizontal="center" vertical="center"/>
    </xf>
    <xf numFmtId="49" fontId="24" fillId="36" borderId="1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66" fontId="24" fillId="0" borderId="47" xfId="0" applyNumberFormat="1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32" fillId="0" borderId="59" xfId="0" applyFont="1" applyFill="1" applyBorder="1" applyAlignment="1">
      <alignment horizontal="center" vertical="center"/>
    </xf>
    <xf numFmtId="166" fontId="24" fillId="0" borderId="14" xfId="0" applyNumberFormat="1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32" fillId="33" borderId="2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0" fontId="24" fillId="0" borderId="0" xfId="0" applyFont="1" applyAlignment="1">
      <alignment horizontal="left"/>
    </xf>
    <xf numFmtId="49" fontId="24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167" fontId="62" fillId="33" borderId="15" xfId="0" applyNumberFormat="1" applyFont="1" applyFill="1" applyBorder="1" applyAlignment="1">
      <alignment horizontal="center" vertical="center"/>
    </xf>
    <xf numFmtId="167" fontId="62" fillId="33" borderId="16" xfId="0" applyNumberFormat="1" applyFont="1" applyFill="1" applyBorder="1" applyAlignment="1">
      <alignment horizontal="center" vertical="center"/>
    </xf>
    <xf numFmtId="167" fontId="63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67" fontId="64" fillId="33" borderId="10" xfId="0" applyNumberFormat="1" applyFont="1" applyFill="1" applyBorder="1" applyAlignment="1">
      <alignment horizontal="left" vertical="center"/>
    </xf>
    <xf numFmtId="167" fontId="64" fillId="33" borderId="11" xfId="0" applyNumberFormat="1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vertical="center"/>
    </xf>
    <xf numFmtId="0" fontId="30" fillId="33" borderId="16" xfId="0" applyFont="1" applyFill="1" applyBorder="1" applyAlignment="1">
      <alignment vertical="center"/>
    </xf>
    <xf numFmtId="4" fontId="30" fillId="33" borderId="15" xfId="0" applyNumberFormat="1" applyFont="1" applyFill="1" applyBorder="1" applyAlignment="1">
      <alignment horizontal="center" vertical="center"/>
    </xf>
    <xf numFmtId="167" fontId="32" fillId="33" borderId="25" xfId="0" applyNumberFormat="1" applyFont="1" applyFill="1" applyBorder="1" applyAlignment="1">
      <alignment horizontal="left" vertical="center"/>
    </xf>
    <xf numFmtId="167" fontId="32" fillId="33" borderId="56" xfId="0" applyNumberFormat="1" applyFont="1" applyFill="1" applyBorder="1" applyAlignment="1">
      <alignment horizontal="left" vertical="center"/>
    </xf>
    <xf numFmtId="4" fontId="24" fillId="33" borderId="48" xfId="0" applyNumberFormat="1" applyFont="1" applyFill="1" applyBorder="1" applyAlignment="1">
      <alignment horizontal="center" vertical="center"/>
    </xf>
    <xf numFmtId="167" fontId="32" fillId="33" borderId="32" xfId="0" applyNumberFormat="1" applyFont="1" applyFill="1" applyBorder="1" applyAlignment="1">
      <alignment horizontal="left" vertical="center"/>
    </xf>
    <xf numFmtId="167" fontId="32" fillId="33" borderId="60" xfId="0" applyNumberFormat="1" applyFont="1" applyFill="1" applyBorder="1" applyAlignment="1">
      <alignment horizontal="left" vertical="center"/>
    </xf>
    <xf numFmtId="4" fontId="24" fillId="33" borderId="61" xfId="0" applyNumberFormat="1" applyFont="1" applyFill="1" applyBorder="1" applyAlignment="1">
      <alignment horizontal="center" vertical="center"/>
    </xf>
    <xf numFmtId="167" fontId="32" fillId="33" borderId="32" xfId="0" applyNumberFormat="1" applyFont="1" applyFill="1" applyBorder="1" applyAlignment="1">
      <alignment vertical="center"/>
    </xf>
    <xf numFmtId="167" fontId="32" fillId="33" borderId="60" xfId="0" applyNumberFormat="1" applyFont="1" applyFill="1" applyBorder="1" applyAlignment="1">
      <alignment vertical="center"/>
    </xf>
    <xf numFmtId="167" fontId="32" fillId="33" borderId="33" xfId="0" applyNumberFormat="1" applyFont="1" applyFill="1" applyBorder="1" applyAlignment="1">
      <alignment vertical="center"/>
    </xf>
    <xf numFmtId="167" fontId="32" fillId="33" borderId="34" xfId="0" applyNumberFormat="1" applyFont="1" applyFill="1" applyBorder="1" applyAlignment="1">
      <alignment vertical="center"/>
    </xf>
    <xf numFmtId="167" fontId="32" fillId="33" borderId="38" xfId="0" applyNumberFormat="1" applyFont="1" applyFill="1" applyBorder="1" applyAlignment="1">
      <alignment vertical="center"/>
    </xf>
    <xf numFmtId="167" fontId="32" fillId="33" borderId="47" xfId="0" applyNumberFormat="1" applyFont="1" applyFill="1" applyBorder="1" applyAlignment="1">
      <alignment vertical="center"/>
    </xf>
    <xf numFmtId="167" fontId="32" fillId="33" borderId="62" xfId="0" applyNumberFormat="1" applyFont="1" applyFill="1" applyBorder="1" applyAlignment="1">
      <alignment horizontal="left" vertical="center"/>
    </xf>
    <xf numFmtId="167" fontId="32" fillId="33" borderId="57" xfId="0" applyNumberFormat="1" applyFont="1" applyFill="1" applyBorder="1" applyAlignment="1">
      <alignment horizontal="left" vertical="center"/>
    </xf>
    <xf numFmtId="4" fontId="24" fillId="33" borderId="23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24" fillId="33" borderId="11" xfId="0" applyFont="1" applyFill="1" applyBorder="1" applyAlignment="1">
      <alignment vertical="center"/>
    </xf>
    <xf numFmtId="4" fontId="24" fillId="33" borderId="11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4" fontId="24" fillId="33" borderId="0" xfId="0" applyNumberFormat="1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31" fillId="33" borderId="0" xfId="0" applyFont="1" applyFill="1" applyBorder="1" applyAlignment="1">
      <alignment horizontal="right"/>
    </xf>
    <xf numFmtId="4" fontId="31" fillId="33" borderId="0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6" fillId="33" borderId="14" xfId="0" applyFont="1" applyFill="1" applyBorder="1" applyAlignment="1">
      <alignment/>
    </xf>
    <xf numFmtId="0" fontId="31" fillId="33" borderId="14" xfId="0" applyFont="1" applyFill="1" applyBorder="1" applyAlignment="1">
      <alignment horizontal="right"/>
    </xf>
    <xf numFmtId="4" fontId="31" fillId="33" borderId="14" xfId="0" applyNumberFormat="1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vertical="center"/>
    </xf>
    <xf numFmtId="0" fontId="24" fillId="33" borderId="14" xfId="0" applyFont="1" applyFill="1" applyBorder="1" applyAlignment="1">
      <alignment vertical="center"/>
    </xf>
    <xf numFmtId="4" fontId="24" fillId="33" borderId="14" xfId="0" applyNumberFormat="1" applyFont="1" applyFill="1" applyBorder="1" applyAlignment="1">
      <alignment vertical="center"/>
    </xf>
    <xf numFmtId="167" fontId="32" fillId="33" borderId="58" xfId="0" applyNumberFormat="1" applyFont="1" applyFill="1" applyBorder="1" applyAlignment="1">
      <alignment horizontal="left" vertical="center"/>
    </xf>
    <xf numFmtId="167" fontId="32" fillId="33" borderId="39" xfId="0" applyNumberFormat="1" applyFont="1" applyFill="1" applyBorder="1" applyAlignment="1">
      <alignment horizontal="left" vertical="center"/>
    </xf>
    <xf numFmtId="167" fontId="32" fillId="33" borderId="46" xfId="0" applyNumberFormat="1" applyFont="1" applyFill="1" applyBorder="1" applyAlignment="1">
      <alignment horizontal="left" vertical="center"/>
    </xf>
    <xf numFmtId="4" fontId="24" fillId="33" borderId="49" xfId="0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8" fillId="33" borderId="12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4" fontId="18" fillId="33" borderId="0" xfId="0" applyNumberFormat="1" applyFont="1" applyFill="1" applyBorder="1" applyAlignment="1">
      <alignment/>
    </xf>
    <xf numFmtId="0" fontId="18" fillId="33" borderId="12" xfId="0" applyFont="1" applyFill="1" applyBorder="1" applyAlignment="1">
      <alignment horizontal="center"/>
    </xf>
    <xf numFmtId="0" fontId="18" fillId="33" borderId="12" xfId="0" applyFont="1" applyFill="1" applyBorder="1" applyAlignment="1">
      <alignment/>
    </xf>
    <xf numFmtId="4" fontId="18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 horizontal="right"/>
    </xf>
    <xf numFmtId="0" fontId="31" fillId="33" borderId="14" xfId="0" applyFont="1" applyFill="1" applyBorder="1" applyAlignment="1">
      <alignment horizontal="center"/>
    </xf>
    <xf numFmtId="4" fontId="31" fillId="33" borderId="0" xfId="0" applyNumberFormat="1" applyFont="1" applyFill="1" applyBorder="1" applyAlignment="1">
      <alignment horizontal="left"/>
    </xf>
    <xf numFmtId="0" fontId="30" fillId="33" borderId="15" xfId="0" applyFont="1" applyFill="1" applyBorder="1" applyAlignment="1">
      <alignment horizontal="left" vertical="center"/>
    </xf>
    <xf numFmtId="0" fontId="30" fillId="33" borderId="16" xfId="0" applyFont="1" applyFill="1" applyBorder="1" applyAlignment="1">
      <alignment horizontal="left" vertical="center"/>
    </xf>
    <xf numFmtId="0" fontId="30" fillId="33" borderId="17" xfId="0" applyFont="1" applyFill="1" applyBorder="1" applyAlignment="1">
      <alignment horizontal="left" vertical="center"/>
    </xf>
    <xf numFmtId="0" fontId="32" fillId="0" borderId="32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39" xfId="0" applyFont="1" applyBorder="1" applyAlignment="1">
      <alignment horizontal="left" vertical="center"/>
    </xf>
    <xf numFmtId="4" fontId="24" fillId="0" borderId="61" xfId="0" applyNumberFormat="1" applyFont="1" applyBorder="1" applyAlignment="1">
      <alignment horizontal="center" vertical="center"/>
    </xf>
    <xf numFmtId="0" fontId="0" fillId="33" borderId="12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31" fillId="33" borderId="14" xfId="0" applyFont="1" applyFill="1" applyBorder="1" applyAlignment="1">
      <alignment horizontal="right"/>
    </xf>
    <xf numFmtId="4" fontId="31" fillId="33" borderId="14" xfId="0" applyNumberFormat="1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" fontId="0" fillId="33" borderId="14" xfId="0" applyNumberFormat="1" applyFill="1" applyBorder="1" applyAlignment="1">
      <alignment/>
    </xf>
    <xf numFmtId="165" fontId="31" fillId="33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8" fillId="33" borderId="0" xfId="0" applyFont="1" applyFill="1" applyBorder="1" applyAlignment="1">
      <alignment horizontal="right" wrapText="1"/>
    </xf>
    <xf numFmtId="49" fontId="24" fillId="34" borderId="11" xfId="0" applyNumberFormat="1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16.png" /><Relationship Id="rId4" Type="http://schemas.openxmlformats.org/officeDocument/2006/relationships/image" Target="../media/image17.emf" /><Relationship Id="rId5" Type="http://schemas.openxmlformats.org/officeDocument/2006/relationships/image" Target="../media/image18.png" /><Relationship Id="rId6" Type="http://schemas.openxmlformats.org/officeDocument/2006/relationships/image" Target="../media/image19.emf" /><Relationship Id="rId7" Type="http://schemas.openxmlformats.org/officeDocument/2006/relationships/image" Target="../media/image20.emf" /><Relationship Id="rId8" Type="http://schemas.openxmlformats.org/officeDocument/2006/relationships/image" Target="../media/image21.jpe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Relationship Id="rId3" Type="http://schemas.openxmlformats.org/officeDocument/2006/relationships/image" Target="../media/image26.emf" /><Relationship Id="rId4" Type="http://schemas.openxmlformats.org/officeDocument/2006/relationships/image" Target="../media/image27.emf" /><Relationship Id="rId5" Type="http://schemas.openxmlformats.org/officeDocument/2006/relationships/image" Target="../media/image28.emf" /><Relationship Id="rId6" Type="http://schemas.openxmlformats.org/officeDocument/2006/relationships/image" Target="../media/image29.emf" /><Relationship Id="rId7" Type="http://schemas.openxmlformats.org/officeDocument/2006/relationships/image" Target="../media/image30.emf" /><Relationship Id="rId8" Type="http://schemas.openxmlformats.org/officeDocument/2006/relationships/image" Target="../media/image31.emf" /><Relationship Id="rId9" Type="http://schemas.openxmlformats.org/officeDocument/2006/relationships/image" Target="../media/image32.emf" /><Relationship Id="rId10" Type="http://schemas.openxmlformats.org/officeDocument/2006/relationships/image" Target="../media/image33.emf" /><Relationship Id="rId11" Type="http://schemas.openxmlformats.org/officeDocument/2006/relationships/image" Target="../media/image3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Relationship Id="rId3" Type="http://schemas.openxmlformats.org/officeDocument/2006/relationships/image" Target="../media/image3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6</xdr:row>
      <xdr:rowOff>66675</xdr:rowOff>
    </xdr:from>
    <xdr:to>
      <xdr:col>4</xdr:col>
      <xdr:colOff>142875</xdr:colOff>
      <xdr:row>8</xdr:row>
      <xdr:rowOff>314325</xdr:rowOff>
    </xdr:to>
    <xdr:pic>
      <xdr:nvPicPr>
        <xdr:cNvPr id="1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14675"/>
          <a:ext cx="1295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12</xdr:row>
      <xdr:rowOff>200025</xdr:rowOff>
    </xdr:from>
    <xdr:to>
      <xdr:col>4</xdr:col>
      <xdr:colOff>76200</xdr:colOff>
      <xdr:row>12</xdr:row>
      <xdr:rowOff>723900</xdr:rowOff>
    </xdr:to>
    <xdr:pic>
      <xdr:nvPicPr>
        <xdr:cNvPr id="2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724525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13</xdr:row>
      <xdr:rowOff>142875</xdr:rowOff>
    </xdr:from>
    <xdr:to>
      <xdr:col>3</xdr:col>
      <xdr:colOff>504825</xdr:colOff>
      <xdr:row>13</xdr:row>
      <xdr:rowOff>800100</xdr:rowOff>
    </xdr:to>
    <xdr:pic>
      <xdr:nvPicPr>
        <xdr:cNvPr id="3" name="Picture 3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6515100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19</xdr:row>
      <xdr:rowOff>38100</xdr:rowOff>
    </xdr:from>
    <xdr:to>
      <xdr:col>3</xdr:col>
      <xdr:colOff>495300</xdr:colOff>
      <xdr:row>19</xdr:row>
      <xdr:rowOff>1047750</xdr:rowOff>
    </xdr:to>
    <xdr:pic>
      <xdr:nvPicPr>
        <xdr:cNvPr id="4" name="Picture 3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" y="10429875"/>
          <a:ext cx="771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23</xdr:row>
      <xdr:rowOff>38100</xdr:rowOff>
    </xdr:from>
    <xdr:to>
      <xdr:col>4</xdr:col>
      <xdr:colOff>28575</xdr:colOff>
      <xdr:row>23</xdr:row>
      <xdr:rowOff>781050</xdr:rowOff>
    </xdr:to>
    <xdr:pic>
      <xdr:nvPicPr>
        <xdr:cNvPr id="5" name="Picture 3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" y="13773150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25</xdr:row>
      <xdr:rowOff>57150</xdr:rowOff>
    </xdr:from>
    <xdr:to>
      <xdr:col>3</xdr:col>
      <xdr:colOff>552450</xdr:colOff>
      <xdr:row>25</xdr:row>
      <xdr:rowOff>762000</xdr:rowOff>
    </xdr:to>
    <xdr:pic>
      <xdr:nvPicPr>
        <xdr:cNvPr id="6" name="Picture 400"/>
        <xdr:cNvPicPr preferRelativeResize="1">
          <a:picLocks noChangeAspect="1"/>
        </xdr:cNvPicPr>
      </xdr:nvPicPr>
      <xdr:blipFill>
        <a:blip r:embed="rId6"/>
        <a:srcRect l="19047" t="5662" r="17080" b="6214"/>
        <a:stretch>
          <a:fillRect/>
        </a:stretch>
      </xdr:blipFill>
      <xdr:spPr>
        <a:xfrm>
          <a:off x="1038225" y="1476375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27</xdr:row>
      <xdr:rowOff>66675</xdr:rowOff>
    </xdr:from>
    <xdr:to>
      <xdr:col>4</xdr:col>
      <xdr:colOff>66675</xdr:colOff>
      <xdr:row>27</xdr:row>
      <xdr:rowOff>619125</xdr:rowOff>
    </xdr:to>
    <xdr:pic>
      <xdr:nvPicPr>
        <xdr:cNvPr id="7" name="Picture 3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4400" y="15792450"/>
          <a:ext cx="1038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19050</xdr:rowOff>
    </xdr:from>
    <xdr:to>
      <xdr:col>4</xdr:col>
      <xdr:colOff>285750</xdr:colOff>
      <xdr:row>14</xdr:row>
      <xdr:rowOff>762000</xdr:rowOff>
    </xdr:to>
    <xdr:pic>
      <xdr:nvPicPr>
        <xdr:cNvPr id="8" name="Рисунок 18" descr="5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0100" y="7305675"/>
          <a:ext cx="1371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16</xdr:row>
      <xdr:rowOff>47625</xdr:rowOff>
    </xdr:from>
    <xdr:to>
      <xdr:col>3</xdr:col>
      <xdr:colOff>238125</xdr:colOff>
      <xdr:row>16</xdr:row>
      <xdr:rowOff>847725</xdr:rowOff>
    </xdr:to>
    <xdr:pic>
      <xdr:nvPicPr>
        <xdr:cNvPr id="9" name="Рисунок 19" descr="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14450" y="8372475"/>
          <a:ext cx="190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21</xdr:row>
      <xdr:rowOff>47625</xdr:rowOff>
    </xdr:from>
    <xdr:to>
      <xdr:col>3</xdr:col>
      <xdr:colOff>552450</xdr:colOff>
      <xdr:row>21</xdr:row>
      <xdr:rowOff>876300</xdr:rowOff>
    </xdr:to>
    <xdr:pic>
      <xdr:nvPicPr>
        <xdr:cNvPr id="10" name="Рисунок 13" descr="4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0" y="12649200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20</xdr:row>
      <xdr:rowOff>28575</xdr:rowOff>
    </xdr:from>
    <xdr:to>
      <xdr:col>3</xdr:col>
      <xdr:colOff>581025</xdr:colOff>
      <xdr:row>20</xdr:row>
      <xdr:rowOff>1028700</xdr:rowOff>
    </xdr:to>
    <xdr:pic>
      <xdr:nvPicPr>
        <xdr:cNvPr id="11" name="Рисунок 14" descr="1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62025" y="11534775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18</xdr:row>
      <xdr:rowOff>19050</xdr:rowOff>
    </xdr:from>
    <xdr:to>
      <xdr:col>4</xdr:col>
      <xdr:colOff>0</xdr:colOff>
      <xdr:row>18</xdr:row>
      <xdr:rowOff>914400</xdr:rowOff>
    </xdr:to>
    <xdr:pic>
      <xdr:nvPicPr>
        <xdr:cNvPr id="12" name="Рисунок 14" descr="11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95375" y="94678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9</xdr:row>
      <xdr:rowOff>38100</xdr:rowOff>
    </xdr:from>
    <xdr:to>
      <xdr:col>4</xdr:col>
      <xdr:colOff>266700</xdr:colOff>
      <xdr:row>10</xdr:row>
      <xdr:rowOff>495300</xdr:rowOff>
    </xdr:to>
    <xdr:pic>
      <xdr:nvPicPr>
        <xdr:cNvPr id="13" name="Рисунок 15" descr="стол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5800" y="4229100"/>
          <a:ext cx="1466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4</xdr:row>
      <xdr:rowOff>304800</xdr:rowOff>
    </xdr:from>
    <xdr:to>
      <xdr:col>4</xdr:col>
      <xdr:colOff>9525</xdr:colOff>
      <xdr:row>6</xdr:row>
      <xdr:rowOff>371475</xdr:rowOff>
    </xdr:to>
    <xdr:pic>
      <xdr:nvPicPr>
        <xdr:cNvPr id="1" name="Picture 402"/>
        <xdr:cNvPicPr preferRelativeResize="1">
          <a:picLocks noChangeAspect="1"/>
        </xdr:cNvPicPr>
      </xdr:nvPicPr>
      <xdr:blipFill>
        <a:blip r:embed="rId1"/>
        <a:srcRect l="27810" t="17489" r="27008" b="19464"/>
        <a:stretch>
          <a:fillRect/>
        </a:stretch>
      </xdr:blipFill>
      <xdr:spPr>
        <a:xfrm>
          <a:off x="942975" y="28194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9</xdr:row>
      <xdr:rowOff>190500</xdr:rowOff>
    </xdr:from>
    <xdr:to>
      <xdr:col>3</xdr:col>
      <xdr:colOff>371475</xdr:colOff>
      <xdr:row>9</xdr:row>
      <xdr:rowOff>1247775</xdr:rowOff>
    </xdr:to>
    <xdr:pic>
      <xdr:nvPicPr>
        <xdr:cNvPr id="2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4400550"/>
          <a:ext cx="514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13</xdr:row>
      <xdr:rowOff>9525</xdr:rowOff>
    </xdr:from>
    <xdr:to>
      <xdr:col>4</xdr:col>
      <xdr:colOff>152400</xdr:colOff>
      <xdr:row>14</xdr:row>
      <xdr:rowOff>600075</xdr:rowOff>
    </xdr:to>
    <xdr:pic>
      <xdr:nvPicPr>
        <xdr:cNvPr id="3" name="Рисунок 14" descr="Безымянный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486775"/>
          <a:ext cx="12763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38100</xdr:rowOff>
    </xdr:from>
    <xdr:to>
      <xdr:col>3</xdr:col>
      <xdr:colOff>390525</xdr:colOff>
      <xdr:row>15</xdr:row>
      <xdr:rowOff>1076325</xdr:rowOff>
    </xdr:to>
    <xdr:pic>
      <xdr:nvPicPr>
        <xdr:cNvPr id="4" name="Picture 3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9791700"/>
          <a:ext cx="390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17</xdr:row>
      <xdr:rowOff>28575</xdr:rowOff>
    </xdr:from>
    <xdr:to>
      <xdr:col>3</xdr:col>
      <xdr:colOff>533400</xdr:colOff>
      <xdr:row>18</xdr:row>
      <xdr:rowOff>581025</xdr:rowOff>
    </xdr:to>
    <xdr:pic>
      <xdr:nvPicPr>
        <xdr:cNvPr id="5" name="Рисунок 16" descr="Безымянный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1550" y="11096625"/>
          <a:ext cx="828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20</xdr:row>
      <xdr:rowOff>190500</xdr:rowOff>
    </xdr:from>
    <xdr:to>
      <xdr:col>3</xdr:col>
      <xdr:colOff>276225</xdr:colOff>
      <xdr:row>20</xdr:row>
      <xdr:rowOff>933450</xdr:rowOff>
    </xdr:to>
    <xdr:pic>
      <xdr:nvPicPr>
        <xdr:cNvPr id="6" name="Picture 3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57300" y="12649200"/>
          <a:ext cx="285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22</xdr:row>
      <xdr:rowOff>276225</xdr:rowOff>
    </xdr:from>
    <xdr:to>
      <xdr:col>3</xdr:col>
      <xdr:colOff>361950</xdr:colOff>
      <xdr:row>22</xdr:row>
      <xdr:rowOff>962025</xdr:rowOff>
    </xdr:to>
    <xdr:pic>
      <xdr:nvPicPr>
        <xdr:cNvPr id="7" name="Picture 333"/>
        <xdr:cNvPicPr preferRelativeResize="1">
          <a:picLocks noChangeAspect="1"/>
        </xdr:cNvPicPr>
      </xdr:nvPicPr>
      <xdr:blipFill>
        <a:blip r:embed="rId7"/>
        <a:srcRect t="19204" b="10595"/>
        <a:stretch>
          <a:fillRect/>
        </a:stretch>
      </xdr:blipFill>
      <xdr:spPr>
        <a:xfrm>
          <a:off x="1314450" y="13982700"/>
          <a:ext cx="314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24</xdr:row>
      <xdr:rowOff>285750</xdr:rowOff>
    </xdr:from>
    <xdr:to>
      <xdr:col>4</xdr:col>
      <xdr:colOff>123825</xdr:colOff>
      <xdr:row>24</xdr:row>
      <xdr:rowOff>962025</xdr:rowOff>
    </xdr:to>
    <xdr:pic>
      <xdr:nvPicPr>
        <xdr:cNvPr id="8" name="Picture 162" descr="Рисунок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" y="15297150"/>
          <a:ext cx="1171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</xdr:row>
      <xdr:rowOff>238125</xdr:rowOff>
    </xdr:from>
    <xdr:to>
      <xdr:col>3</xdr:col>
      <xdr:colOff>314325</xdr:colOff>
      <xdr:row>10</xdr:row>
      <xdr:rowOff>1247775</xdr:rowOff>
    </xdr:to>
    <xdr:pic>
      <xdr:nvPicPr>
        <xdr:cNvPr id="9" name="Рисунок 14" descr="7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81100" y="5819775"/>
          <a:ext cx="400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11</xdr:row>
      <xdr:rowOff>228600</xdr:rowOff>
    </xdr:from>
    <xdr:to>
      <xdr:col>3</xdr:col>
      <xdr:colOff>228600</xdr:colOff>
      <xdr:row>11</xdr:row>
      <xdr:rowOff>1123950</xdr:rowOff>
    </xdr:to>
    <xdr:pic>
      <xdr:nvPicPr>
        <xdr:cNvPr id="10" name="Рисунок 15" descr="6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90625" y="7172325"/>
          <a:ext cx="304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11</xdr:row>
      <xdr:rowOff>95250</xdr:rowOff>
    </xdr:from>
    <xdr:to>
      <xdr:col>1</xdr:col>
      <xdr:colOff>1133475</xdr:colOff>
      <xdr:row>12</xdr:row>
      <xdr:rowOff>495300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3867150" y="4381500"/>
          <a:ext cx="590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</xdr:row>
      <xdr:rowOff>57150</xdr:rowOff>
    </xdr:from>
    <xdr:to>
      <xdr:col>1</xdr:col>
      <xdr:colOff>1171575</xdr:colOff>
      <xdr:row>14</xdr:row>
      <xdr:rowOff>495300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3895725" y="5524500"/>
          <a:ext cx="600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15</xdr:row>
      <xdr:rowOff>152400</xdr:rowOff>
    </xdr:from>
    <xdr:to>
      <xdr:col>1</xdr:col>
      <xdr:colOff>1171575</xdr:colOff>
      <xdr:row>16</xdr:row>
      <xdr:rowOff>571500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flipH="1">
          <a:off x="3886200" y="6877050"/>
          <a:ext cx="609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17</xdr:row>
      <xdr:rowOff>104775</xdr:rowOff>
    </xdr:from>
    <xdr:to>
      <xdr:col>1</xdr:col>
      <xdr:colOff>1200150</xdr:colOff>
      <xdr:row>18</xdr:row>
      <xdr:rowOff>552450</xdr:rowOff>
    </xdr:to>
    <xdr:pic>
      <xdr:nvPicPr>
        <xdr:cNvPr id="4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3914775" y="8191500"/>
          <a:ext cx="619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19</xdr:row>
      <xdr:rowOff>276225</xdr:rowOff>
    </xdr:from>
    <xdr:to>
      <xdr:col>1</xdr:col>
      <xdr:colOff>1343025</xdr:colOff>
      <xdr:row>20</xdr:row>
      <xdr:rowOff>209550</xdr:rowOff>
    </xdr:to>
    <xdr:pic>
      <xdr:nvPicPr>
        <xdr:cNvPr id="5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48100" y="9572625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32</xdr:row>
      <xdr:rowOff>114300</xdr:rowOff>
    </xdr:from>
    <xdr:to>
      <xdr:col>1</xdr:col>
      <xdr:colOff>1285875</xdr:colOff>
      <xdr:row>33</xdr:row>
      <xdr:rowOff>523875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14775" y="16992600"/>
          <a:ext cx="6953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24</xdr:row>
      <xdr:rowOff>95250</xdr:rowOff>
    </xdr:from>
    <xdr:to>
      <xdr:col>1</xdr:col>
      <xdr:colOff>1219200</xdr:colOff>
      <xdr:row>24</xdr:row>
      <xdr:rowOff>1200150</xdr:rowOff>
    </xdr:to>
    <xdr:pic>
      <xdr:nvPicPr>
        <xdr:cNvPr id="7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flipH="1">
          <a:off x="4038600" y="11420475"/>
          <a:ext cx="504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85725</xdr:rowOff>
    </xdr:from>
    <xdr:to>
      <xdr:col>1</xdr:col>
      <xdr:colOff>1266825</xdr:colOff>
      <xdr:row>25</xdr:row>
      <xdr:rowOff>1123950</xdr:rowOff>
    </xdr:to>
    <xdr:pic>
      <xdr:nvPicPr>
        <xdr:cNvPr id="8" name="Picture 1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flipH="1">
          <a:off x="4067175" y="12611100"/>
          <a:ext cx="523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26</xdr:row>
      <xdr:rowOff>85725</xdr:rowOff>
    </xdr:from>
    <xdr:to>
      <xdr:col>1</xdr:col>
      <xdr:colOff>1304925</xdr:colOff>
      <xdr:row>27</xdr:row>
      <xdr:rowOff>571500</xdr:rowOff>
    </xdr:to>
    <xdr:pic>
      <xdr:nvPicPr>
        <xdr:cNvPr id="9" name="Picture 1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24325" y="13820775"/>
          <a:ext cx="504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28</xdr:row>
      <xdr:rowOff>38100</xdr:rowOff>
    </xdr:from>
    <xdr:to>
      <xdr:col>1</xdr:col>
      <xdr:colOff>1295400</xdr:colOff>
      <xdr:row>28</xdr:row>
      <xdr:rowOff>1095375</xdr:rowOff>
    </xdr:to>
    <xdr:pic>
      <xdr:nvPicPr>
        <xdr:cNvPr id="10" name="Picture 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flipH="1">
          <a:off x="4114800" y="15001875"/>
          <a:ext cx="504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34</xdr:row>
      <xdr:rowOff>66675</xdr:rowOff>
    </xdr:from>
    <xdr:to>
      <xdr:col>1</xdr:col>
      <xdr:colOff>1104900</xdr:colOff>
      <xdr:row>35</xdr:row>
      <xdr:rowOff>514350</xdr:rowOff>
    </xdr:to>
    <xdr:pic>
      <xdr:nvPicPr>
        <xdr:cNvPr id="11" name="Рисунок 14" descr="Безымянный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24300" y="18183225"/>
          <a:ext cx="504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3</xdr:row>
      <xdr:rowOff>133350</xdr:rowOff>
    </xdr:from>
    <xdr:to>
      <xdr:col>8</xdr:col>
      <xdr:colOff>647700</xdr:colOff>
      <xdr:row>23</xdr:row>
      <xdr:rowOff>171450</xdr:rowOff>
    </xdr:to>
    <xdr:pic>
      <xdr:nvPicPr>
        <xdr:cNvPr id="1" name="Рисунок 6" descr="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2305050"/>
          <a:ext cx="399097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123825</xdr:rowOff>
    </xdr:from>
    <xdr:to>
      <xdr:col>9</xdr:col>
      <xdr:colOff>457200</xdr:colOff>
      <xdr:row>46</xdr:row>
      <xdr:rowOff>123825</xdr:rowOff>
    </xdr:to>
    <xdr:pic>
      <xdr:nvPicPr>
        <xdr:cNvPr id="2" name="Рисунок 3" descr="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7486650"/>
          <a:ext cx="4505325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50</xdr:row>
      <xdr:rowOff>209550</xdr:rowOff>
    </xdr:from>
    <xdr:to>
      <xdr:col>9</xdr:col>
      <xdr:colOff>457200</xdr:colOff>
      <xdr:row>68</xdr:row>
      <xdr:rowOff>161925</xdr:rowOff>
    </xdr:to>
    <xdr:pic>
      <xdr:nvPicPr>
        <xdr:cNvPr id="3" name="Рисунок 4" descr="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2744450"/>
          <a:ext cx="424815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7;&#1088;&#1072;&#1081;&#1089;&#1099;\&#1090;&#1072;&#1081;&#1087;&#1080;&#1090;\Prays_list_SIMPLE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толы и тумбы (2)"/>
      <sheetName val="Cтолы и тумбы"/>
      <sheetName val="Шкафы и двери"/>
      <sheetName val="Компоновки шкафов"/>
      <sheetName val=" Компоновки ассортимента"/>
      <sheetName val="Таблица"/>
    </sheetNames>
    <sheetDataSet>
      <sheetData sheetId="1">
        <row r="7">
          <cell r="P7">
            <v>1671.8</v>
          </cell>
        </row>
        <row r="9">
          <cell r="P9">
            <v>2121.6</v>
          </cell>
        </row>
        <row r="10">
          <cell r="P10">
            <v>2674.1</v>
          </cell>
        </row>
        <row r="13">
          <cell r="P13">
            <v>399.1</v>
          </cell>
        </row>
        <row r="20">
          <cell r="P20">
            <v>3196.7</v>
          </cell>
        </row>
      </sheetData>
      <sheetData sheetId="2">
        <row r="10">
          <cell r="P10">
            <v>2542.8</v>
          </cell>
        </row>
        <row r="11">
          <cell r="P11">
            <v>2516.8</v>
          </cell>
        </row>
        <row r="12">
          <cell r="P12">
            <v>1456</v>
          </cell>
        </row>
        <row r="14">
          <cell r="P14">
            <v>1406.6</v>
          </cell>
        </row>
        <row r="15">
          <cell r="P15">
            <v>2900.3</v>
          </cell>
        </row>
        <row r="16">
          <cell r="P16">
            <v>2109.9</v>
          </cell>
        </row>
        <row r="18">
          <cell r="P18">
            <v>504.4</v>
          </cell>
        </row>
        <row r="19">
          <cell r="P19">
            <v>932.1</v>
          </cell>
        </row>
        <row r="21">
          <cell r="P21">
            <v>955.5</v>
          </cell>
        </row>
        <row r="23">
          <cell r="P23">
            <v>321.1</v>
          </cell>
        </row>
      </sheetData>
      <sheetData sheetId="5">
        <row r="3">
          <cell r="E3">
            <v>1671.8</v>
          </cell>
        </row>
        <row r="4">
          <cell r="E4">
            <v>1929.2</v>
          </cell>
        </row>
        <row r="5">
          <cell r="E5">
            <v>2121.6</v>
          </cell>
        </row>
        <row r="6">
          <cell r="E6">
            <v>2674.1</v>
          </cell>
        </row>
        <row r="7">
          <cell r="E7">
            <v>2917.2</v>
          </cell>
        </row>
        <row r="8">
          <cell r="E8">
            <v>2900.3</v>
          </cell>
        </row>
        <row r="9">
          <cell r="E9">
            <v>2109.9</v>
          </cell>
        </row>
        <row r="10">
          <cell r="E10">
            <v>1406.6</v>
          </cell>
        </row>
        <row r="11">
          <cell r="E11">
            <v>2542.8</v>
          </cell>
        </row>
        <row r="12">
          <cell r="E12">
            <v>2516.8</v>
          </cell>
        </row>
        <row r="13">
          <cell r="E13">
            <v>1456</v>
          </cell>
        </row>
        <row r="14">
          <cell r="E14">
            <v>2381.6</v>
          </cell>
        </row>
        <row r="15">
          <cell r="E15">
            <v>3196.7</v>
          </cell>
        </row>
        <row r="16">
          <cell r="E16">
            <v>3542.5</v>
          </cell>
        </row>
        <row r="17">
          <cell r="E17">
            <v>3967.6</v>
          </cell>
        </row>
        <row r="18">
          <cell r="E18">
            <v>1170</v>
          </cell>
        </row>
        <row r="19">
          <cell r="E19">
            <v>932.1</v>
          </cell>
        </row>
        <row r="20">
          <cell r="E20">
            <v>504.4</v>
          </cell>
        </row>
        <row r="21">
          <cell r="E21">
            <v>955.5</v>
          </cell>
        </row>
        <row r="22">
          <cell r="D22">
            <v>247</v>
          </cell>
          <cell r="E22">
            <v>321.1</v>
          </cell>
        </row>
        <row r="23">
          <cell r="E23">
            <v>691.6</v>
          </cell>
        </row>
        <row r="24">
          <cell r="E24">
            <v>399.1</v>
          </cell>
        </row>
        <row r="25">
          <cell r="E25">
            <v>566.8</v>
          </cell>
        </row>
        <row r="26">
          <cell r="E26">
            <v>479.7</v>
          </cell>
        </row>
        <row r="27">
          <cell r="E27">
            <v>938.6</v>
          </cell>
        </row>
        <row r="28">
          <cell r="E28">
            <v>763.1</v>
          </cell>
        </row>
        <row r="29">
          <cell r="E29">
            <v>581.1</v>
          </cell>
        </row>
        <row r="30">
          <cell r="E30">
            <v>646.1</v>
          </cell>
        </row>
        <row r="31">
          <cell r="E31">
            <v>729.3</v>
          </cell>
        </row>
        <row r="32">
          <cell r="E32">
            <v>872.3</v>
          </cell>
        </row>
        <row r="33">
          <cell r="E33">
            <v>638.3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H28"/>
  <sheetViews>
    <sheetView tabSelected="1" view="pageBreakPreview" zoomScale="90" zoomScaleNormal="85" zoomScaleSheetLayoutView="90" zoomScalePageLayoutView="0" workbookViewId="0" topLeftCell="A2">
      <selection activeCell="M9" sqref="M9"/>
    </sheetView>
  </sheetViews>
  <sheetFormatPr defaultColWidth="9.125" defaultRowHeight="12.75"/>
  <cols>
    <col min="1" max="1" width="3.50390625" style="4" customWidth="1"/>
    <col min="2" max="2" width="7.00390625" style="4" customWidth="1"/>
    <col min="3" max="3" width="6.125" style="4" customWidth="1"/>
    <col min="4" max="4" width="8.125" style="4" bestFit="1" customWidth="1"/>
    <col min="5" max="5" width="9.375" style="4" bestFit="1" customWidth="1"/>
    <col min="6" max="6" width="7.875" style="4" customWidth="1"/>
    <col min="7" max="7" width="8.625" style="4" customWidth="1"/>
    <col min="8" max="8" width="12.125" style="4" customWidth="1"/>
    <col min="9" max="9" width="6.875" style="4" customWidth="1"/>
    <col min="10" max="10" width="9.875" style="4" bestFit="1" customWidth="1"/>
    <col min="11" max="11" width="25.625" style="4" customWidth="1"/>
    <col min="12" max="12" width="10.00390625" style="4" customWidth="1"/>
    <col min="13" max="13" width="11.625" style="4" customWidth="1"/>
    <col min="14" max="14" width="9.50390625" style="4" customWidth="1"/>
    <col min="15" max="15" width="5.625" style="4" customWidth="1"/>
    <col min="16" max="16" width="14.00390625" style="68" customWidth="1"/>
    <col min="17" max="19" width="5.875" style="4" customWidth="1"/>
    <col min="20" max="16384" width="9.125" style="4" customWidth="1"/>
  </cols>
  <sheetData>
    <row r="1" spans="2:16" ht="51" customHeight="1">
      <c r="B1" s="1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2:16" ht="80.25" customHeight="1">
      <c r="B2" s="5"/>
      <c r="C2" s="6"/>
      <c r="D2" s="6"/>
      <c r="E2" s="6"/>
      <c r="F2" s="6"/>
      <c r="G2" s="6"/>
      <c r="H2" s="6"/>
      <c r="I2" s="371" t="s">
        <v>175</v>
      </c>
      <c r="J2" s="7"/>
      <c r="K2" s="7"/>
      <c r="L2" s="7"/>
      <c r="M2" s="7"/>
      <c r="N2" s="7"/>
      <c r="O2" s="7"/>
      <c r="P2" s="7"/>
    </row>
    <row r="3" spans="2:16" ht="30.75" customHeight="1">
      <c r="B3" s="8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13.5" customHeight="1" thickBot="1"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51" customHeight="1" thickBot="1">
      <c r="B5" s="12" t="s">
        <v>2</v>
      </c>
      <c r="C5" s="13"/>
      <c r="D5" s="13"/>
      <c r="E5" s="14"/>
      <c r="F5" s="15" t="s">
        <v>3</v>
      </c>
      <c r="G5" s="16"/>
      <c r="H5" s="15" t="s">
        <v>4</v>
      </c>
      <c r="I5" s="16"/>
      <c r="J5" s="15" t="s">
        <v>5</v>
      </c>
      <c r="K5" s="17"/>
      <c r="L5" s="16"/>
      <c r="M5" s="18" t="s">
        <v>6</v>
      </c>
      <c r="N5" s="15" t="s">
        <v>7</v>
      </c>
      <c r="O5" s="16"/>
      <c r="P5" s="19" t="s">
        <v>8</v>
      </c>
    </row>
    <row r="6" spans="2:16" ht="13.5" customHeight="1" thickBot="1">
      <c r="B6" s="20" t="s">
        <v>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2:16" ht="30" customHeight="1" thickBot="1">
      <c r="B7" s="22"/>
      <c r="C7" s="23"/>
      <c r="D7" s="23"/>
      <c r="E7" s="24"/>
      <c r="F7" s="25" t="s">
        <v>10</v>
      </c>
      <c r="G7" s="26"/>
      <c r="H7" s="25" t="s">
        <v>11</v>
      </c>
      <c r="I7" s="26"/>
      <c r="J7" s="27" t="s">
        <v>12</v>
      </c>
      <c r="K7" s="28"/>
      <c r="L7" s="29"/>
      <c r="M7" s="30">
        <v>20</v>
      </c>
      <c r="N7" s="31">
        <v>0.044</v>
      </c>
      <c r="O7" s="32"/>
      <c r="P7" s="33">
        <f>'[1]Таблица'!E3</f>
        <v>1671.8</v>
      </c>
    </row>
    <row r="8" spans="2:16" ht="30" customHeight="1" thickBot="1">
      <c r="B8" s="34"/>
      <c r="C8" s="35"/>
      <c r="D8" s="35"/>
      <c r="E8" s="36"/>
      <c r="F8" s="25" t="s">
        <v>13</v>
      </c>
      <c r="G8" s="26"/>
      <c r="H8" s="25" t="s">
        <v>14</v>
      </c>
      <c r="I8" s="26"/>
      <c r="J8" s="37"/>
      <c r="K8" s="38"/>
      <c r="L8" s="39"/>
      <c r="M8" s="30">
        <v>23</v>
      </c>
      <c r="N8" s="20">
        <v>0.049</v>
      </c>
      <c r="O8" s="40"/>
      <c r="P8" s="33">
        <f>'[1]Таблица'!E4</f>
        <v>1929.2</v>
      </c>
    </row>
    <row r="9" spans="2:16" ht="30" customHeight="1" thickBot="1">
      <c r="B9" s="34"/>
      <c r="C9" s="35"/>
      <c r="D9" s="35"/>
      <c r="E9" s="36"/>
      <c r="F9" s="25" t="s">
        <v>15</v>
      </c>
      <c r="G9" s="26"/>
      <c r="H9" s="25" t="s">
        <v>16</v>
      </c>
      <c r="I9" s="26"/>
      <c r="J9" s="37"/>
      <c r="K9" s="38"/>
      <c r="L9" s="39"/>
      <c r="M9" s="30">
        <v>25</v>
      </c>
      <c r="N9" s="41">
        <v>0.048</v>
      </c>
      <c r="O9" s="42"/>
      <c r="P9" s="33">
        <f>'[1]Таблица'!E5</f>
        <v>2121.6</v>
      </c>
    </row>
    <row r="10" spans="2:21" ht="45" customHeight="1" thickBot="1">
      <c r="B10" s="43"/>
      <c r="C10" s="44"/>
      <c r="D10" s="44"/>
      <c r="E10" s="45"/>
      <c r="F10" s="25" t="s">
        <v>17</v>
      </c>
      <c r="G10" s="26"/>
      <c r="H10" s="25" t="s">
        <v>18</v>
      </c>
      <c r="I10" s="26"/>
      <c r="J10" s="27" t="s">
        <v>19</v>
      </c>
      <c r="K10" s="28"/>
      <c r="L10" s="29"/>
      <c r="M10" s="30">
        <v>29</v>
      </c>
      <c r="N10" s="46">
        <v>0.07</v>
      </c>
      <c r="O10" s="47"/>
      <c r="P10" s="33">
        <f>'[1]Таблица'!E6</f>
        <v>2674.1</v>
      </c>
      <c r="U10" s="48"/>
    </row>
    <row r="11" spans="2:16" ht="45" customHeight="1" thickBot="1">
      <c r="B11" s="49"/>
      <c r="C11" s="50"/>
      <c r="D11" s="50"/>
      <c r="E11" s="51"/>
      <c r="F11" s="25" t="s">
        <v>20</v>
      </c>
      <c r="G11" s="26"/>
      <c r="H11" s="25" t="s">
        <v>21</v>
      </c>
      <c r="I11" s="26"/>
      <c r="J11" s="37"/>
      <c r="K11" s="38"/>
      <c r="L11" s="39"/>
      <c r="M11" s="30">
        <v>32</v>
      </c>
      <c r="N11" s="31">
        <v>0.095</v>
      </c>
      <c r="O11" s="32"/>
      <c r="P11" s="33">
        <f>'[1]Таблица'!E7</f>
        <v>2917.2</v>
      </c>
    </row>
    <row r="12" spans="2:33" ht="15" customHeight="1" thickBot="1">
      <c r="B12" s="52" t="s">
        <v>22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AA12" s="54"/>
      <c r="AB12" s="55"/>
      <c r="AC12" s="55"/>
      <c r="AD12" s="55"/>
      <c r="AE12" s="55"/>
      <c r="AF12" s="55"/>
      <c r="AG12" s="54"/>
    </row>
    <row r="13" spans="2:33" ht="66.75" customHeight="1" thickBot="1">
      <c r="B13" s="43"/>
      <c r="C13" s="44"/>
      <c r="D13" s="44"/>
      <c r="E13" s="45"/>
      <c r="F13" s="25" t="s">
        <v>23</v>
      </c>
      <c r="G13" s="26"/>
      <c r="H13" s="25" t="s">
        <v>24</v>
      </c>
      <c r="I13" s="26"/>
      <c r="J13" s="27" t="s">
        <v>25</v>
      </c>
      <c r="K13" s="28"/>
      <c r="L13" s="29"/>
      <c r="M13" s="30">
        <v>2</v>
      </c>
      <c r="N13" s="31">
        <v>0.006</v>
      </c>
      <c r="O13" s="32"/>
      <c r="P13" s="33">
        <f>'[1]Таблица'!E24</f>
        <v>399.1</v>
      </c>
      <c r="AA13" s="54"/>
      <c r="AB13" s="55"/>
      <c r="AC13" s="55"/>
      <c r="AD13" s="55"/>
      <c r="AE13" s="55"/>
      <c r="AF13" s="55"/>
      <c r="AG13" s="54"/>
    </row>
    <row r="14" spans="2:33" ht="72" customHeight="1" thickBot="1">
      <c r="B14" s="43"/>
      <c r="C14" s="44"/>
      <c r="D14" s="44"/>
      <c r="E14" s="45"/>
      <c r="F14" s="25" t="s">
        <v>26</v>
      </c>
      <c r="G14" s="26"/>
      <c r="H14" s="25" t="s">
        <v>27</v>
      </c>
      <c r="I14" s="26"/>
      <c r="J14" s="27" t="s">
        <v>25</v>
      </c>
      <c r="K14" s="28"/>
      <c r="L14" s="29"/>
      <c r="M14" s="30">
        <v>4</v>
      </c>
      <c r="N14" s="31">
        <v>0.011</v>
      </c>
      <c r="O14" s="32"/>
      <c r="P14" s="33">
        <f>'[1]Таблица'!E23</f>
        <v>691.6</v>
      </c>
      <c r="S14" s="54"/>
      <c r="T14" s="54"/>
      <c r="U14" s="54"/>
      <c r="V14" s="54"/>
      <c r="W14" s="54"/>
      <c r="X14" s="54"/>
      <c r="AA14" s="54"/>
      <c r="AB14" s="56"/>
      <c r="AC14" s="56"/>
      <c r="AD14" s="56"/>
      <c r="AE14" s="56"/>
      <c r="AF14" s="56"/>
      <c r="AG14" s="54"/>
    </row>
    <row r="15" spans="2:33" ht="66.75" customHeight="1" thickBot="1">
      <c r="B15" s="43"/>
      <c r="C15" s="44"/>
      <c r="D15" s="44"/>
      <c r="E15" s="45"/>
      <c r="F15" s="25" t="s">
        <v>28</v>
      </c>
      <c r="G15" s="26"/>
      <c r="H15" s="25" t="s">
        <v>29</v>
      </c>
      <c r="I15" s="26"/>
      <c r="J15" s="27" t="s">
        <v>25</v>
      </c>
      <c r="K15" s="28"/>
      <c r="L15" s="29"/>
      <c r="M15" s="30">
        <v>3</v>
      </c>
      <c r="N15" s="31">
        <v>0.009</v>
      </c>
      <c r="O15" s="32"/>
      <c r="P15" s="33">
        <f>'[1]Таблица'!E25</f>
        <v>566.8</v>
      </c>
      <c r="AA15" s="54"/>
      <c r="AB15" s="55"/>
      <c r="AC15" s="55"/>
      <c r="AD15" s="55"/>
      <c r="AE15" s="55"/>
      <c r="AF15" s="55"/>
      <c r="AG15" s="54"/>
    </row>
    <row r="16" spans="2:33" ht="15" customHeight="1" thickBot="1">
      <c r="B16" s="52" t="s">
        <v>30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S16" s="54"/>
      <c r="T16" s="54"/>
      <c r="U16" s="54"/>
      <c r="V16" s="54"/>
      <c r="W16" s="54"/>
      <c r="X16" s="54"/>
      <c r="AA16" s="54"/>
      <c r="AB16" s="56"/>
      <c r="AC16" s="56"/>
      <c r="AD16" s="56"/>
      <c r="AE16" s="56"/>
      <c r="AF16" s="56"/>
      <c r="AG16" s="54"/>
    </row>
    <row r="17" spans="2:33" ht="73.5" customHeight="1" thickBot="1">
      <c r="B17" s="57"/>
      <c r="C17" s="58"/>
      <c r="D17" s="58"/>
      <c r="E17" s="59"/>
      <c r="F17" s="25" t="s">
        <v>31</v>
      </c>
      <c r="G17" s="26"/>
      <c r="H17" s="31" t="s">
        <v>32</v>
      </c>
      <c r="I17" s="32"/>
      <c r="J17" s="60" t="s">
        <v>33</v>
      </c>
      <c r="K17" s="61"/>
      <c r="L17" s="62"/>
      <c r="M17" s="30">
        <v>1.45</v>
      </c>
      <c r="N17" s="31">
        <v>0.012</v>
      </c>
      <c r="O17" s="32"/>
      <c r="P17" s="63">
        <f>'[1]Таблица'!E28</f>
        <v>763.1</v>
      </c>
      <c r="S17" s="54"/>
      <c r="T17" s="54"/>
      <c r="U17" s="54"/>
      <c r="V17" s="54"/>
      <c r="W17" s="54"/>
      <c r="X17" s="54"/>
      <c r="AA17" s="54"/>
      <c r="AB17" s="56"/>
      <c r="AC17" s="56"/>
      <c r="AD17" s="56"/>
      <c r="AE17" s="56"/>
      <c r="AF17" s="56"/>
      <c r="AG17" s="54"/>
    </row>
    <row r="18" spans="2:33" ht="15" customHeight="1" thickBot="1">
      <c r="B18" s="52" t="s">
        <v>34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S18" s="54"/>
      <c r="T18" s="54"/>
      <c r="U18" s="54"/>
      <c r="V18" s="54"/>
      <c r="W18" s="54"/>
      <c r="X18" s="54"/>
      <c r="AA18" s="54"/>
      <c r="AB18" s="56"/>
      <c r="AC18" s="56"/>
      <c r="AD18" s="56"/>
      <c r="AE18" s="56"/>
      <c r="AF18" s="56"/>
      <c r="AG18" s="54"/>
    </row>
    <row r="19" spans="2:33" ht="74.25" customHeight="1" thickBot="1">
      <c r="B19" s="43"/>
      <c r="C19" s="44"/>
      <c r="D19" s="44"/>
      <c r="E19" s="45"/>
      <c r="F19" s="25" t="s">
        <v>35</v>
      </c>
      <c r="G19" s="26"/>
      <c r="H19" s="25" t="s">
        <v>36</v>
      </c>
      <c r="I19" s="26"/>
      <c r="J19" s="60" t="s">
        <v>37</v>
      </c>
      <c r="K19" s="61"/>
      <c r="L19" s="62"/>
      <c r="M19" s="64">
        <v>19.1</v>
      </c>
      <c r="N19" s="31">
        <v>0.037</v>
      </c>
      <c r="O19" s="32"/>
      <c r="P19" s="33">
        <f>'[1]Таблица'!E14</f>
        <v>2381.6</v>
      </c>
      <c r="S19" s="54"/>
      <c r="T19" s="54"/>
      <c r="U19" s="54"/>
      <c r="V19" s="54"/>
      <c r="W19" s="54"/>
      <c r="X19" s="54"/>
      <c r="AA19" s="54"/>
      <c r="AB19" s="56"/>
      <c r="AC19" s="56"/>
      <c r="AD19" s="56"/>
      <c r="AE19" s="56"/>
      <c r="AF19" s="56"/>
      <c r="AG19" s="54"/>
    </row>
    <row r="20" spans="2:34" ht="87.75" customHeight="1" thickBot="1">
      <c r="B20" s="43"/>
      <c r="C20" s="44"/>
      <c r="D20" s="44"/>
      <c r="E20" s="45"/>
      <c r="F20" s="25" t="s">
        <v>38</v>
      </c>
      <c r="G20" s="26"/>
      <c r="H20" s="25" t="s">
        <v>39</v>
      </c>
      <c r="I20" s="26"/>
      <c r="J20" s="60" t="s">
        <v>37</v>
      </c>
      <c r="K20" s="61"/>
      <c r="L20" s="62"/>
      <c r="M20" s="64">
        <v>30.2</v>
      </c>
      <c r="N20" s="31">
        <v>0.052</v>
      </c>
      <c r="O20" s="32"/>
      <c r="P20" s="33">
        <f>'[1]Таблица'!E15</f>
        <v>3196.7</v>
      </c>
      <c r="S20" s="54"/>
      <c r="T20" s="54"/>
      <c r="U20" s="54"/>
      <c r="V20" s="54"/>
      <c r="W20" s="54"/>
      <c r="X20" s="54"/>
      <c r="Z20" s="54"/>
      <c r="AA20" s="54"/>
      <c r="AB20" s="54"/>
      <c r="AC20" s="54"/>
      <c r="AD20" s="54"/>
      <c r="AE20" s="54"/>
      <c r="AF20" s="54"/>
      <c r="AG20" s="54"/>
      <c r="AH20" s="54"/>
    </row>
    <row r="21" spans="2:34" ht="86.25" customHeight="1" thickBot="1">
      <c r="B21" s="43"/>
      <c r="C21" s="44"/>
      <c r="D21" s="44"/>
      <c r="E21" s="45"/>
      <c r="F21" s="25" t="s">
        <v>40</v>
      </c>
      <c r="G21" s="26"/>
      <c r="H21" s="25" t="s">
        <v>41</v>
      </c>
      <c r="I21" s="26"/>
      <c r="J21" s="60" t="s">
        <v>37</v>
      </c>
      <c r="K21" s="61"/>
      <c r="L21" s="62"/>
      <c r="M21" s="64">
        <v>31.2</v>
      </c>
      <c r="N21" s="31">
        <v>0.055</v>
      </c>
      <c r="O21" s="32"/>
      <c r="P21" s="33">
        <f>'[1]Таблица'!E16</f>
        <v>3542.5</v>
      </c>
      <c r="S21" s="54"/>
      <c r="T21" s="54"/>
      <c r="U21" s="54"/>
      <c r="V21" s="54"/>
      <c r="W21" s="54"/>
      <c r="X21" s="54"/>
      <c r="Z21" s="54"/>
      <c r="AA21" s="54"/>
      <c r="AB21" s="54"/>
      <c r="AC21" s="54"/>
      <c r="AD21" s="54"/>
      <c r="AE21" s="54"/>
      <c r="AF21" s="54"/>
      <c r="AG21" s="54"/>
      <c r="AH21" s="54"/>
    </row>
    <row r="22" spans="2:34" ht="74.25" customHeight="1" thickBot="1">
      <c r="B22" s="43"/>
      <c r="C22" s="44"/>
      <c r="D22" s="44"/>
      <c r="E22" s="45"/>
      <c r="F22" s="25" t="s">
        <v>42</v>
      </c>
      <c r="G22" s="26"/>
      <c r="H22" s="25" t="s">
        <v>43</v>
      </c>
      <c r="I22" s="26"/>
      <c r="J22" s="60" t="s">
        <v>37</v>
      </c>
      <c r="K22" s="61"/>
      <c r="L22" s="62"/>
      <c r="M22" s="64">
        <v>37</v>
      </c>
      <c r="N22" s="31">
        <v>0.072</v>
      </c>
      <c r="O22" s="32"/>
      <c r="P22" s="33">
        <f>'[1]Таблица'!E17</f>
        <v>3967.6</v>
      </c>
      <c r="S22" s="54"/>
      <c r="T22" s="54"/>
      <c r="U22" s="54"/>
      <c r="V22" s="54"/>
      <c r="W22" s="54"/>
      <c r="X22" s="54"/>
      <c r="Z22" s="54"/>
      <c r="AA22" s="54"/>
      <c r="AB22" s="54"/>
      <c r="AC22" s="54"/>
      <c r="AD22" s="54"/>
      <c r="AE22" s="54"/>
      <c r="AF22" s="54"/>
      <c r="AG22" s="54"/>
      <c r="AH22" s="54"/>
    </row>
    <row r="23" spans="2:34" ht="15" customHeight="1" thickBot="1">
      <c r="B23" s="20" t="s">
        <v>44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Z23" s="54"/>
      <c r="AA23" s="54"/>
      <c r="AB23" s="54"/>
      <c r="AC23" s="54"/>
      <c r="AD23" s="54"/>
      <c r="AE23" s="54"/>
      <c r="AF23" s="54"/>
      <c r="AG23" s="54"/>
      <c r="AH23" s="54"/>
    </row>
    <row r="24" spans="2:34" ht="63.75" customHeight="1" thickBot="1">
      <c r="B24" s="43"/>
      <c r="C24" s="44"/>
      <c r="D24" s="44"/>
      <c r="E24" s="44"/>
      <c r="F24" s="31" t="s">
        <v>45</v>
      </c>
      <c r="G24" s="32"/>
      <c r="H24" s="31" t="s">
        <v>46</v>
      </c>
      <c r="I24" s="32"/>
      <c r="J24" s="60" t="s">
        <v>47</v>
      </c>
      <c r="K24" s="61"/>
      <c r="L24" s="62"/>
      <c r="M24" s="30">
        <v>10.4</v>
      </c>
      <c r="N24" s="31">
        <v>0.019</v>
      </c>
      <c r="O24" s="32"/>
      <c r="P24" s="33">
        <f>'[1]Таблица'!E18</f>
        <v>1170</v>
      </c>
      <c r="Z24" s="54"/>
      <c r="AA24" s="54"/>
      <c r="AB24" s="54"/>
      <c r="AC24" s="54"/>
      <c r="AD24" s="54"/>
      <c r="AE24" s="54"/>
      <c r="AF24" s="54"/>
      <c r="AG24" s="54"/>
      <c r="AH24" s="54"/>
    </row>
    <row r="25" spans="2:34" ht="12.75" customHeight="1" thickBot="1">
      <c r="B25" s="20" t="s">
        <v>48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Z25" s="54"/>
      <c r="AA25" s="54"/>
      <c r="AB25" s="54"/>
      <c r="AC25" s="54"/>
      <c r="AD25" s="54"/>
      <c r="AE25" s="54"/>
      <c r="AF25" s="54"/>
      <c r="AG25" s="54"/>
      <c r="AH25" s="54"/>
    </row>
    <row r="26" spans="2:34" ht="66" customHeight="1" thickBot="1">
      <c r="B26" s="43"/>
      <c r="C26" s="44"/>
      <c r="D26" s="44"/>
      <c r="E26" s="45"/>
      <c r="F26" s="31" t="s">
        <v>49</v>
      </c>
      <c r="G26" s="32"/>
      <c r="H26" s="31" t="s">
        <v>50</v>
      </c>
      <c r="I26" s="32"/>
      <c r="J26" s="60" t="s">
        <v>51</v>
      </c>
      <c r="K26" s="61"/>
      <c r="L26" s="62"/>
      <c r="M26" s="30">
        <v>5</v>
      </c>
      <c r="N26" s="31">
        <v>0.009</v>
      </c>
      <c r="O26" s="32"/>
      <c r="P26" s="33">
        <f>'[1]Таблица'!E26</f>
        <v>479.7</v>
      </c>
      <c r="Z26" s="54"/>
      <c r="AA26" s="54"/>
      <c r="AB26" s="54"/>
      <c r="AC26" s="54"/>
      <c r="AD26" s="54"/>
      <c r="AE26" s="54"/>
      <c r="AF26" s="54"/>
      <c r="AG26" s="54"/>
      <c r="AH26" s="54"/>
    </row>
    <row r="27" spans="2:16" ht="14.25" customHeight="1" thickBot="1">
      <c r="B27" s="20" t="s">
        <v>52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ht="53.25" customHeight="1">
      <c r="B28" s="65"/>
      <c r="C28" s="66"/>
      <c r="D28" s="66"/>
      <c r="E28" s="67"/>
      <c r="F28" s="31" t="s">
        <v>53</v>
      </c>
      <c r="G28" s="32"/>
      <c r="H28" s="31" t="s">
        <v>54</v>
      </c>
      <c r="I28" s="32"/>
      <c r="J28" s="60" t="s">
        <v>55</v>
      </c>
      <c r="K28" s="61"/>
      <c r="L28" s="62"/>
      <c r="M28" s="30">
        <v>2</v>
      </c>
      <c r="N28" s="31">
        <v>0.009</v>
      </c>
      <c r="O28" s="32"/>
      <c r="P28" s="63">
        <f>'[1]Таблица'!E27</f>
        <v>938.6</v>
      </c>
    </row>
    <row r="29" ht="11.25" customHeight="1"/>
  </sheetData>
  <sheetProtection/>
  <mergeCells count="91">
    <mergeCell ref="B28:E28"/>
    <mergeCell ref="F28:G28"/>
    <mergeCell ref="H28:I28"/>
    <mergeCell ref="J28:L28"/>
    <mergeCell ref="N28:O28"/>
    <mergeCell ref="B26:E26"/>
    <mergeCell ref="F26:G26"/>
    <mergeCell ref="H26:I26"/>
    <mergeCell ref="J26:L26"/>
    <mergeCell ref="N26:O26"/>
    <mergeCell ref="B27:P27"/>
    <mergeCell ref="B24:E24"/>
    <mergeCell ref="F24:G24"/>
    <mergeCell ref="H24:I24"/>
    <mergeCell ref="J24:L24"/>
    <mergeCell ref="N24:O24"/>
    <mergeCell ref="B25:P25"/>
    <mergeCell ref="B22:E22"/>
    <mergeCell ref="F22:G22"/>
    <mergeCell ref="H22:I22"/>
    <mergeCell ref="J22:L22"/>
    <mergeCell ref="N22:O22"/>
    <mergeCell ref="B23:P23"/>
    <mergeCell ref="B20:E20"/>
    <mergeCell ref="F20:G20"/>
    <mergeCell ref="H20:I20"/>
    <mergeCell ref="J20:L20"/>
    <mergeCell ref="N20:O20"/>
    <mergeCell ref="B21:E21"/>
    <mergeCell ref="F21:G21"/>
    <mergeCell ref="H21:I21"/>
    <mergeCell ref="J21:L21"/>
    <mergeCell ref="N21:O21"/>
    <mergeCell ref="B18:P18"/>
    <mergeCell ref="B19:E19"/>
    <mergeCell ref="F19:G19"/>
    <mergeCell ref="H19:I19"/>
    <mergeCell ref="J19:L19"/>
    <mergeCell ref="N19:O19"/>
    <mergeCell ref="B16:P16"/>
    <mergeCell ref="B17:E17"/>
    <mergeCell ref="F17:G17"/>
    <mergeCell ref="H17:I17"/>
    <mergeCell ref="J17:L17"/>
    <mergeCell ref="N17:O17"/>
    <mergeCell ref="B14:E14"/>
    <mergeCell ref="F14:G14"/>
    <mergeCell ref="H14:I14"/>
    <mergeCell ref="J14:L14"/>
    <mergeCell ref="N14:O14"/>
    <mergeCell ref="B15:E15"/>
    <mergeCell ref="F15:G15"/>
    <mergeCell ref="H15:I15"/>
    <mergeCell ref="J15:L15"/>
    <mergeCell ref="N15:O15"/>
    <mergeCell ref="B12:P12"/>
    <mergeCell ref="B13:E13"/>
    <mergeCell ref="F13:G13"/>
    <mergeCell ref="H13:I13"/>
    <mergeCell ref="J13:L13"/>
    <mergeCell ref="N13:O13"/>
    <mergeCell ref="H9:I9"/>
    <mergeCell ref="N9:O9"/>
    <mergeCell ref="B10:E11"/>
    <mergeCell ref="F10:G10"/>
    <mergeCell ref="H10:I10"/>
    <mergeCell ref="J10:L11"/>
    <mergeCell ref="N10:O10"/>
    <mergeCell ref="F11:G11"/>
    <mergeCell ref="H11:I11"/>
    <mergeCell ref="N11:O11"/>
    <mergeCell ref="B6:P6"/>
    <mergeCell ref="B7:E9"/>
    <mergeCell ref="F7:G7"/>
    <mergeCell ref="H7:I7"/>
    <mergeCell ref="J7:L9"/>
    <mergeCell ref="N7:O7"/>
    <mergeCell ref="F8:G8"/>
    <mergeCell ref="H8:I8"/>
    <mergeCell ref="N8:O8"/>
    <mergeCell ref="F9:G9"/>
    <mergeCell ref="B1:H2"/>
    <mergeCell ref="I1:P1"/>
    <mergeCell ref="I2:P2"/>
    <mergeCell ref="B3:P3"/>
    <mergeCell ref="B4:P4"/>
    <mergeCell ref="B5:E5"/>
    <mergeCell ref="F5:G5"/>
    <mergeCell ref="H5:I5"/>
    <mergeCell ref="J5:L5"/>
    <mergeCell ref="N5:O5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H25"/>
  <sheetViews>
    <sheetView view="pageBreakPreview" zoomScale="90" zoomScaleNormal="85" zoomScaleSheetLayoutView="90" zoomScalePageLayoutView="0" workbookViewId="0" topLeftCell="A2">
      <selection activeCell="I2" sqref="I2:P2"/>
    </sheetView>
  </sheetViews>
  <sheetFormatPr defaultColWidth="9.125" defaultRowHeight="12.75"/>
  <cols>
    <col min="1" max="1" width="3.50390625" style="4" customWidth="1"/>
    <col min="2" max="2" width="7.00390625" style="4" customWidth="1"/>
    <col min="3" max="3" width="6.125" style="4" customWidth="1"/>
    <col min="4" max="4" width="8.125" style="4" bestFit="1" customWidth="1"/>
    <col min="5" max="5" width="9.375" style="4" bestFit="1" customWidth="1"/>
    <col min="6" max="6" width="7.875" style="4" customWidth="1"/>
    <col min="7" max="7" width="8.625" style="4" customWidth="1"/>
    <col min="8" max="8" width="12.125" style="4" customWidth="1"/>
    <col min="9" max="9" width="10.50390625" style="4" customWidth="1"/>
    <col min="10" max="10" width="9.875" style="4" bestFit="1" customWidth="1"/>
    <col min="11" max="11" width="24.625" style="4" customWidth="1"/>
    <col min="12" max="12" width="10.00390625" style="4" customWidth="1"/>
    <col min="13" max="13" width="11.625" style="4" customWidth="1"/>
    <col min="14" max="14" width="9.50390625" style="4" customWidth="1"/>
    <col min="15" max="15" width="5.625" style="4" customWidth="1"/>
    <col min="16" max="16" width="13.375" style="68" customWidth="1"/>
    <col min="17" max="19" width="5.875" style="4" customWidth="1"/>
    <col min="20" max="16384" width="9.125" style="4" customWidth="1"/>
  </cols>
  <sheetData>
    <row r="1" spans="2:16" ht="59.25" customHeight="1">
      <c r="B1" s="1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2:16" ht="79.5" customHeight="1" thickBot="1">
      <c r="B2" s="5"/>
      <c r="C2" s="6"/>
      <c r="D2" s="6"/>
      <c r="E2" s="6"/>
      <c r="F2" s="6"/>
      <c r="G2" s="6"/>
      <c r="H2" s="6"/>
      <c r="I2" s="371" t="s">
        <v>175</v>
      </c>
      <c r="J2" s="7"/>
      <c r="K2" s="7"/>
      <c r="L2" s="7"/>
      <c r="M2" s="7"/>
      <c r="N2" s="7"/>
      <c r="O2" s="7"/>
      <c r="P2" s="7"/>
    </row>
    <row r="3" spans="2:16" ht="45.75" customHeight="1" thickBot="1">
      <c r="B3" s="12" t="s">
        <v>2</v>
      </c>
      <c r="C3" s="13"/>
      <c r="D3" s="13"/>
      <c r="E3" s="14"/>
      <c r="F3" s="15" t="s">
        <v>3</v>
      </c>
      <c r="G3" s="16"/>
      <c r="H3" s="15" t="s">
        <v>4</v>
      </c>
      <c r="I3" s="16"/>
      <c r="J3" s="15" t="s">
        <v>5</v>
      </c>
      <c r="K3" s="17"/>
      <c r="L3" s="16"/>
      <c r="M3" s="18" t="s">
        <v>6</v>
      </c>
      <c r="N3" s="15" t="s">
        <v>7</v>
      </c>
      <c r="O3" s="16"/>
      <c r="P3" s="19" t="s">
        <v>8</v>
      </c>
    </row>
    <row r="4" spans="2:16" ht="13.5" customHeight="1" thickBot="1">
      <c r="B4" s="20" t="s">
        <v>56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30" customHeight="1" thickBot="1">
      <c r="B5" s="31"/>
      <c r="C5" s="69"/>
      <c r="D5" s="69"/>
      <c r="E5" s="69"/>
      <c r="F5" s="31" t="s">
        <v>57</v>
      </c>
      <c r="G5" s="32"/>
      <c r="H5" s="31" t="s">
        <v>58</v>
      </c>
      <c r="I5" s="32"/>
      <c r="J5" s="70" t="s">
        <v>59</v>
      </c>
      <c r="K5" s="71"/>
      <c r="L5" s="72"/>
      <c r="M5" s="30">
        <v>5</v>
      </c>
      <c r="N5" s="31">
        <v>0.007</v>
      </c>
      <c r="O5" s="32"/>
      <c r="P5" s="33">
        <f>'[1]Таблица'!E29</f>
        <v>581.1</v>
      </c>
    </row>
    <row r="6" spans="2:16" ht="30" customHeight="1" thickBot="1">
      <c r="B6" s="41"/>
      <c r="C6" s="73"/>
      <c r="D6" s="73"/>
      <c r="E6" s="73"/>
      <c r="F6" s="31" t="s">
        <v>60</v>
      </c>
      <c r="G6" s="32"/>
      <c r="H6" s="31" t="s">
        <v>61</v>
      </c>
      <c r="I6" s="32"/>
      <c r="J6" s="74"/>
      <c r="K6" s="75"/>
      <c r="L6" s="76"/>
      <c r="M6" s="30">
        <v>6</v>
      </c>
      <c r="N6" s="31">
        <v>0.008</v>
      </c>
      <c r="O6" s="32"/>
      <c r="P6" s="33">
        <f>'[1]Таблица'!E30</f>
        <v>646.1</v>
      </c>
    </row>
    <row r="7" spans="2:16" ht="30" customHeight="1" thickBot="1">
      <c r="B7" s="41"/>
      <c r="C7" s="73"/>
      <c r="D7" s="73"/>
      <c r="E7" s="73"/>
      <c r="F7" s="31" t="s">
        <v>62</v>
      </c>
      <c r="G7" s="32"/>
      <c r="H7" s="31" t="s">
        <v>63</v>
      </c>
      <c r="I7" s="32"/>
      <c r="J7" s="74"/>
      <c r="K7" s="75"/>
      <c r="L7" s="76"/>
      <c r="M7" s="77">
        <v>7</v>
      </c>
      <c r="N7" s="31">
        <v>0.009</v>
      </c>
      <c r="O7" s="32"/>
      <c r="P7" s="33">
        <f>'[1]Таблица'!E31</f>
        <v>729.3</v>
      </c>
    </row>
    <row r="8" spans="2:16" ht="30" customHeight="1" thickBot="1">
      <c r="B8" s="78"/>
      <c r="C8" s="79"/>
      <c r="D8" s="79"/>
      <c r="E8" s="79"/>
      <c r="F8" s="20" t="s">
        <v>64</v>
      </c>
      <c r="G8" s="40"/>
      <c r="H8" s="20" t="s">
        <v>65</v>
      </c>
      <c r="I8" s="40"/>
      <c r="J8" s="80"/>
      <c r="K8" s="81"/>
      <c r="L8" s="82"/>
      <c r="M8" s="83">
        <v>9</v>
      </c>
      <c r="N8" s="84">
        <v>0.01</v>
      </c>
      <c r="O8" s="85"/>
      <c r="P8" s="86">
        <f>'[1]Таблица'!E32</f>
        <v>872.3</v>
      </c>
    </row>
    <row r="9" spans="2:16" ht="13.5" customHeight="1" thickBot="1">
      <c r="B9" s="20" t="s">
        <v>66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ht="108" customHeight="1" thickBot="1">
      <c r="B10" s="87"/>
      <c r="C10" s="88"/>
      <c r="D10" s="88"/>
      <c r="E10" s="89"/>
      <c r="F10" s="31" t="s">
        <v>67</v>
      </c>
      <c r="G10" s="32"/>
      <c r="H10" s="31" t="s">
        <v>68</v>
      </c>
      <c r="I10" s="32"/>
      <c r="J10" s="90" t="s">
        <v>69</v>
      </c>
      <c r="K10" s="91"/>
      <c r="L10" s="92"/>
      <c r="M10" s="30">
        <v>28</v>
      </c>
      <c r="N10" s="31">
        <v>0.057</v>
      </c>
      <c r="O10" s="32"/>
      <c r="P10" s="33">
        <f>'[1]Таблица'!E11</f>
        <v>2542.8</v>
      </c>
    </row>
    <row r="11" spans="2:16" ht="107.25" customHeight="1" thickBot="1">
      <c r="B11" s="87"/>
      <c r="C11" s="88"/>
      <c r="D11" s="88"/>
      <c r="E11" s="89"/>
      <c r="F11" s="31" t="s">
        <v>70</v>
      </c>
      <c r="G11" s="32"/>
      <c r="H11" s="31" t="s">
        <v>71</v>
      </c>
      <c r="I11" s="32"/>
      <c r="J11" s="93" t="s">
        <v>72</v>
      </c>
      <c r="K11" s="91"/>
      <c r="L11" s="92"/>
      <c r="M11" s="30">
        <v>25</v>
      </c>
      <c r="N11" s="31">
        <v>0.066</v>
      </c>
      <c r="O11" s="32"/>
      <c r="P11" s="33">
        <f>'[1]Таблица'!E12</f>
        <v>2516.8</v>
      </c>
    </row>
    <row r="12" spans="2:16" ht="105.75" customHeight="1" thickBot="1">
      <c r="B12" s="87"/>
      <c r="C12" s="88"/>
      <c r="D12" s="88"/>
      <c r="E12" s="89"/>
      <c r="F12" s="31" t="s">
        <v>73</v>
      </c>
      <c r="G12" s="32"/>
      <c r="H12" s="31" t="s">
        <v>74</v>
      </c>
      <c r="I12" s="32"/>
      <c r="J12" s="93" t="s">
        <v>75</v>
      </c>
      <c r="K12" s="91"/>
      <c r="L12" s="92"/>
      <c r="M12" s="30">
        <v>14</v>
      </c>
      <c r="N12" s="31">
        <v>0.039</v>
      </c>
      <c r="O12" s="32"/>
      <c r="P12" s="33">
        <f>'[1]Таблица'!E13</f>
        <v>1456</v>
      </c>
    </row>
    <row r="13" spans="2:23" ht="15" customHeight="1" thickBot="1">
      <c r="B13" s="94" t="s">
        <v>76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W13" s="48"/>
    </row>
    <row r="14" spans="2:21" ht="49.5" customHeight="1" thickBot="1">
      <c r="B14" s="96"/>
      <c r="C14" s="97"/>
      <c r="D14" s="97"/>
      <c r="E14" s="98"/>
      <c r="F14" s="31" t="s">
        <v>77</v>
      </c>
      <c r="G14" s="32"/>
      <c r="H14" s="31" t="s">
        <v>78</v>
      </c>
      <c r="I14" s="32"/>
      <c r="J14" s="90" t="s">
        <v>79</v>
      </c>
      <c r="K14" s="91"/>
      <c r="L14" s="92"/>
      <c r="M14" s="30">
        <v>18</v>
      </c>
      <c r="N14" s="31">
        <v>0.03</v>
      </c>
      <c r="O14" s="32"/>
      <c r="P14" s="33">
        <f>'[1]Таблица'!E10</f>
        <v>1406.6</v>
      </c>
      <c r="U14" s="48"/>
    </row>
    <row r="15" spans="2:16" ht="51" customHeight="1" thickBot="1">
      <c r="B15" s="99"/>
      <c r="C15" s="100"/>
      <c r="D15" s="100"/>
      <c r="E15" s="101"/>
      <c r="F15" s="31" t="s">
        <v>80</v>
      </c>
      <c r="G15" s="32"/>
      <c r="H15" s="31" t="s">
        <v>68</v>
      </c>
      <c r="I15" s="32"/>
      <c r="J15" s="102"/>
      <c r="K15" s="103"/>
      <c r="L15" s="104"/>
      <c r="M15" s="30">
        <v>36</v>
      </c>
      <c r="N15" s="31">
        <v>0.073</v>
      </c>
      <c r="O15" s="32"/>
      <c r="P15" s="33">
        <f>'[1]Таблица'!E8</f>
        <v>2900.3</v>
      </c>
    </row>
    <row r="16" spans="2:16" ht="88.5" customHeight="1" thickBot="1">
      <c r="B16" s="96"/>
      <c r="C16" s="105"/>
      <c r="D16" s="105"/>
      <c r="E16" s="106"/>
      <c r="F16" s="31" t="s">
        <v>81</v>
      </c>
      <c r="G16" s="32"/>
      <c r="H16" s="31" t="s">
        <v>82</v>
      </c>
      <c r="I16" s="32"/>
      <c r="J16" s="90" t="s">
        <v>79</v>
      </c>
      <c r="K16" s="91"/>
      <c r="L16" s="92"/>
      <c r="M16" s="30">
        <v>25</v>
      </c>
      <c r="N16" s="31">
        <v>0.056</v>
      </c>
      <c r="O16" s="32"/>
      <c r="P16" s="33">
        <f>'[1]Таблица'!E9</f>
        <v>2109.9</v>
      </c>
    </row>
    <row r="17" spans="2:33" ht="15" customHeight="1" thickBot="1">
      <c r="B17" s="107" t="s">
        <v>83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AA17" s="54"/>
      <c r="AB17" s="55"/>
      <c r="AC17" s="55"/>
      <c r="AD17" s="55"/>
      <c r="AE17" s="55"/>
      <c r="AF17" s="55"/>
      <c r="AG17" s="54"/>
    </row>
    <row r="18" spans="2:33" ht="45" customHeight="1" thickBot="1">
      <c r="B18" s="96"/>
      <c r="C18" s="97"/>
      <c r="D18" s="97"/>
      <c r="E18" s="98"/>
      <c r="F18" s="31" t="s">
        <v>84</v>
      </c>
      <c r="G18" s="32"/>
      <c r="H18" s="31" t="s">
        <v>85</v>
      </c>
      <c r="I18" s="32"/>
      <c r="J18" s="90" t="s">
        <v>86</v>
      </c>
      <c r="K18" s="91"/>
      <c r="L18" s="92"/>
      <c r="M18" s="30">
        <v>4</v>
      </c>
      <c r="N18" s="31">
        <v>0.013</v>
      </c>
      <c r="O18" s="32"/>
      <c r="P18" s="33">
        <f>'[1]Таблица'!E20</f>
        <v>504.4</v>
      </c>
      <c r="AA18" s="54"/>
      <c r="AB18" s="55"/>
      <c r="AC18" s="55"/>
      <c r="AD18" s="55"/>
      <c r="AE18" s="55"/>
      <c r="AF18" s="55"/>
      <c r="AG18" s="54"/>
    </row>
    <row r="19" spans="2:33" ht="49.5" customHeight="1" thickBot="1">
      <c r="B19" s="99"/>
      <c r="C19" s="100"/>
      <c r="D19" s="100"/>
      <c r="E19" s="101"/>
      <c r="F19" s="31" t="s">
        <v>87</v>
      </c>
      <c r="G19" s="32"/>
      <c r="H19" s="31" t="s">
        <v>88</v>
      </c>
      <c r="I19" s="32"/>
      <c r="J19" s="102"/>
      <c r="K19" s="103"/>
      <c r="L19" s="104"/>
      <c r="M19" s="30">
        <v>8</v>
      </c>
      <c r="N19" s="31">
        <v>0.028</v>
      </c>
      <c r="O19" s="32"/>
      <c r="P19" s="33">
        <f>'[1]Таблица'!E19</f>
        <v>932.1</v>
      </c>
      <c r="S19" s="54"/>
      <c r="T19" s="54"/>
      <c r="U19" s="54"/>
      <c r="V19" s="54"/>
      <c r="W19" s="54"/>
      <c r="X19" s="54"/>
      <c r="AA19" s="54"/>
      <c r="AB19" s="56"/>
      <c r="AC19" s="56"/>
      <c r="AD19" s="56"/>
      <c r="AE19" s="56"/>
      <c r="AF19" s="56"/>
      <c r="AG19" s="54"/>
    </row>
    <row r="20" spans="2:34" ht="15" customHeight="1" thickBot="1">
      <c r="B20" s="20" t="s">
        <v>89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S20" s="54"/>
      <c r="T20" s="54"/>
      <c r="U20" s="54"/>
      <c r="V20" s="54"/>
      <c r="W20" s="54"/>
      <c r="X20" s="54"/>
      <c r="Z20" s="54"/>
      <c r="AA20" s="54"/>
      <c r="AB20" s="54"/>
      <c r="AC20" s="54"/>
      <c r="AD20" s="54"/>
      <c r="AE20" s="54"/>
      <c r="AF20" s="54"/>
      <c r="AG20" s="54"/>
      <c r="AH20" s="54"/>
    </row>
    <row r="21" spans="2:34" ht="83.25" customHeight="1" thickBot="1">
      <c r="B21" s="96"/>
      <c r="C21" s="97"/>
      <c r="D21" s="97"/>
      <c r="E21" s="98"/>
      <c r="F21" s="31" t="s">
        <v>90</v>
      </c>
      <c r="G21" s="32"/>
      <c r="H21" s="31" t="s">
        <v>91</v>
      </c>
      <c r="I21" s="32"/>
      <c r="J21" s="70" t="s">
        <v>92</v>
      </c>
      <c r="K21" s="71"/>
      <c r="L21" s="72"/>
      <c r="M21" s="30">
        <v>5.5</v>
      </c>
      <c r="N21" s="31">
        <v>0.04</v>
      </c>
      <c r="O21" s="32"/>
      <c r="P21" s="63">
        <f>'[1]Таблица'!E21</f>
        <v>955.5</v>
      </c>
      <c r="S21" s="54"/>
      <c r="T21" s="54"/>
      <c r="U21" s="54"/>
      <c r="V21" s="54"/>
      <c r="W21" s="54"/>
      <c r="X21" s="54"/>
      <c r="Z21" s="54"/>
      <c r="AA21" s="54"/>
      <c r="AB21" s="54"/>
      <c r="AC21" s="54"/>
      <c r="AD21" s="54"/>
      <c r="AE21" s="54"/>
      <c r="AF21" s="54"/>
      <c r="AG21" s="54"/>
      <c r="AH21" s="54"/>
    </row>
    <row r="22" spans="2:34" ht="15" customHeight="1" thickBot="1">
      <c r="B22" s="20" t="s">
        <v>93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Z22" s="54"/>
      <c r="AA22" s="54"/>
      <c r="AB22" s="54"/>
      <c r="AC22" s="54"/>
      <c r="AD22" s="54"/>
      <c r="AE22" s="54"/>
      <c r="AF22" s="54"/>
      <c r="AG22" s="54"/>
      <c r="AH22" s="54"/>
    </row>
    <row r="23" spans="2:34" ht="87.75" customHeight="1" thickBot="1">
      <c r="B23" s="96"/>
      <c r="C23" s="97"/>
      <c r="D23" s="97"/>
      <c r="E23" s="97"/>
      <c r="F23" s="31" t="s">
        <v>94</v>
      </c>
      <c r="G23" s="32"/>
      <c r="H23" s="31"/>
      <c r="I23" s="32"/>
      <c r="J23" s="70" t="s">
        <v>95</v>
      </c>
      <c r="K23" s="71"/>
      <c r="L23" s="72"/>
      <c r="M23" s="30">
        <v>0.1</v>
      </c>
      <c r="N23" s="31">
        <v>0.001</v>
      </c>
      <c r="O23" s="32"/>
      <c r="P23" s="63">
        <f>'[1]Таблица'!E22</f>
        <v>321.1</v>
      </c>
      <c r="Z23" s="54"/>
      <c r="AA23" s="54"/>
      <c r="AB23" s="54"/>
      <c r="AC23" s="54"/>
      <c r="AD23" s="54"/>
      <c r="AE23" s="54"/>
      <c r="AF23" s="54"/>
      <c r="AG23" s="54"/>
      <c r="AH23" s="54"/>
    </row>
    <row r="24" spans="2:17" ht="15" customHeight="1" thickBot="1">
      <c r="B24" s="20" t="s">
        <v>96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09"/>
    </row>
    <row r="25" spans="2:17" ht="95.25" customHeight="1" thickBot="1">
      <c r="B25" s="20"/>
      <c r="C25" s="21"/>
      <c r="D25" s="21"/>
      <c r="E25" s="21"/>
      <c r="F25" s="20" t="s">
        <v>97</v>
      </c>
      <c r="G25" s="40"/>
      <c r="H25" s="20" t="s">
        <v>98</v>
      </c>
      <c r="I25" s="40"/>
      <c r="J25" s="110" t="s">
        <v>99</v>
      </c>
      <c r="K25" s="111"/>
      <c r="L25" s="112"/>
      <c r="M25" s="77">
        <v>8.5</v>
      </c>
      <c r="N25" s="20">
        <v>0.017</v>
      </c>
      <c r="O25" s="40"/>
      <c r="P25" s="86">
        <f>'[1]Таблица'!E33</f>
        <v>638.3</v>
      </c>
      <c r="Q25" s="113"/>
    </row>
  </sheetData>
  <sheetProtection/>
  <mergeCells count="80">
    <mergeCell ref="B24:P24"/>
    <mergeCell ref="B25:E25"/>
    <mergeCell ref="F25:G25"/>
    <mergeCell ref="H25:I25"/>
    <mergeCell ref="J25:L25"/>
    <mergeCell ref="N25:O25"/>
    <mergeCell ref="B22:P22"/>
    <mergeCell ref="B23:E23"/>
    <mergeCell ref="F23:G23"/>
    <mergeCell ref="H23:I23"/>
    <mergeCell ref="J23:L23"/>
    <mergeCell ref="N23:O23"/>
    <mergeCell ref="B20:P20"/>
    <mergeCell ref="B21:E21"/>
    <mergeCell ref="F21:G21"/>
    <mergeCell ref="H21:I21"/>
    <mergeCell ref="J21:L21"/>
    <mergeCell ref="N21:O21"/>
    <mergeCell ref="B18:E19"/>
    <mergeCell ref="F18:G18"/>
    <mergeCell ref="H18:I18"/>
    <mergeCell ref="J18:L19"/>
    <mergeCell ref="N18:O18"/>
    <mergeCell ref="F19:G19"/>
    <mergeCell ref="H19:I19"/>
    <mergeCell ref="N19:O19"/>
    <mergeCell ref="B16:E16"/>
    <mergeCell ref="F16:G16"/>
    <mergeCell ref="H16:I16"/>
    <mergeCell ref="J16:L16"/>
    <mergeCell ref="N16:O16"/>
    <mergeCell ref="B17:P17"/>
    <mergeCell ref="B14:E15"/>
    <mergeCell ref="F14:G14"/>
    <mergeCell ref="H14:I14"/>
    <mergeCell ref="J14:L15"/>
    <mergeCell ref="N14:O14"/>
    <mergeCell ref="F15:G15"/>
    <mergeCell ref="H15:I15"/>
    <mergeCell ref="N15:O15"/>
    <mergeCell ref="B12:E12"/>
    <mergeCell ref="F12:G12"/>
    <mergeCell ref="H12:I12"/>
    <mergeCell ref="J12:L12"/>
    <mergeCell ref="N12:O12"/>
    <mergeCell ref="B13:P13"/>
    <mergeCell ref="B10:E10"/>
    <mergeCell ref="F10:G10"/>
    <mergeCell ref="H10:I10"/>
    <mergeCell ref="J10:L10"/>
    <mergeCell ref="N10:O10"/>
    <mergeCell ref="B11:E11"/>
    <mergeCell ref="F11:G11"/>
    <mergeCell ref="H11:I11"/>
    <mergeCell ref="J11:L11"/>
    <mergeCell ref="N11:O11"/>
    <mergeCell ref="H7:I7"/>
    <mergeCell ref="N7:O7"/>
    <mergeCell ref="F8:G8"/>
    <mergeCell ref="H8:I8"/>
    <mergeCell ref="N8:O8"/>
    <mergeCell ref="B9:P9"/>
    <mergeCell ref="B4:P4"/>
    <mergeCell ref="B5:E8"/>
    <mergeCell ref="F5:G5"/>
    <mergeCell ref="H5:I5"/>
    <mergeCell ref="J5:L8"/>
    <mergeCell ref="N5:O5"/>
    <mergeCell ref="F6:G6"/>
    <mergeCell ref="H6:I6"/>
    <mergeCell ref="N6:O6"/>
    <mergeCell ref="F7:G7"/>
    <mergeCell ref="B1:H2"/>
    <mergeCell ref="I1:P1"/>
    <mergeCell ref="I2:P2"/>
    <mergeCell ref="B3:E3"/>
    <mergeCell ref="F3:G3"/>
    <mergeCell ref="H3:I3"/>
    <mergeCell ref="J3:L3"/>
    <mergeCell ref="N3:O3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view="pageBreakPreview" zoomScale="90" zoomScaleNormal="85" zoomScaleSheetLayoutView="90" workbookViewId="0" topLeftCell="A2">
      <selection activeCell="E12" sqref="E12:E13"/>
    </sheetView>
  </sheetViews>
  <sheetFormatPr defaultColWidth="9.125" defaultRowHeight="12.75"/>
  <cols>
    <col min="1" max="1" width="43.625" style="293" customWidth="1"/>
    <col min="2" max="2" width="23.50390625" style="293" customWidth="1"/>
    <col min="3" max="3" width="13.50390625" style="293" customWidth="1"/>
    <col min="4" max="4" width="11.50390625" style="269" customWidth="1"/>
    <col min="5" max="5" width="19.125" style="294" customWidth="1"/>
    <col min="6" max="6" width="11.625" style="294" customWidth="1"/>
    <col min="7" max="7" width="18.625" style="294" customWidth="1"/>
    <col min="8" max="8" width="11.50390625" style="294" customWidth="1"/>
    <col min="9" max="9" width="22.375" style="294" customWidth="1"/>
    <col min="10" max="10" width="12.125" style="294" customWidth="1"/>
    <col min="11" max="11" width="13.125" style="295" customWidth="1"/>
    <col min="12" max="16384" width="9.125" style="118" customWidth="1"/>
  </cols>
  <sheetData>
    <row r="1" spans="1:11" ht="153" customHeight="1" thickBot="1">
      <c r="A1" s="373" t="s">
        <v>175</v>
      </c>
      <c r="B1" s="114"/>
      <c r="C1" s="114"/>
      <c r="D1" s="115"/>
      <c r="E1" s="116"/>
      <c r="F1" s="116"/>
      <c r="G1" s="372"/>
      <c r="H1" s="116"/>
      <c r="I1" s="116"/>
      <c r="J1" s="116"/>
      <c r="K1" s="117"/>
    </row>
    <row r="2" spans="1:11" ht="25.5" customHeight="1" thickBot="1">
      <c r="A2" s="119" t="s">
        <v>100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4.25" customHeight="1" thickBot="1">
      <c r="A3" s="107"/>
      <c r="B3" s="121"/>
      <c r="C3" s="121"/>
      <c r="D3" s="121"/>
      <c r="E3" s="121"/>
      <c r="F3" s="108"/>
      <c r="G3" s="108"/>
      <c r="H3" s="108"/>
      <c r="I3" s="108"/>
      <c r="J3" s="108"/>
      <c r="K3" s="108"/>
    </row>
    <row r="4" spans="1:11" ht="21" customHeight="1">
      <c r="A4" s="122" t="s">
        <v>101</v>
      </c>
      <c r="B4" s="123" t="s">
        <v>102</v>
      </c>
      <c r="C4" s="124"/>
      <c r="D4" s="125" t="s">
        <v>103</v>
      </c>
      <c r="E4" s="126"/>
      <c r="F4" s="127" t="s">
        <v>104</v>
      </c>
      <c r="G4" s="128"/>
      <c r="H4" s="129"/>
      <c r="I4" s="130"/>
      <c r="J4" s="131"/>
      <c r="K4" s="132"/>
    </row>
    <row r="5" spans="1:11" ht="19.5" customHeight="1">
      <c r="A5" s="133"/>
      <c r="B5" s="134" t="s">
        <v>87</v>
      </c>
      <c r="C5" s="135"/>
      <c r="D5" s="136" t="s">
        <v>105</v>
      </c>
      <c r="E5" s="137"/>
      <c r="F5" s="138"/>
      <c r="G5" s="139"/>
      <c r="H5" s="140" t="s">
        <v>90</v>
      </c>
      <c r="I5" s="141" t="s">
        <v>106</v>
      </c>
      <c r="J5" s="142"/>
      <c r="K5" s="143"/>
    </row>
    <row r="6" spans="1:11" ht="18.75" customHeight="1" thickBot="1">
      <c r="A6" s="144"/>
      <c r="B6" s="145"/>
      <c r="C6" s="146"/>
      <c r="D6" s="146"/>
      <c r="E6" s="147"/>
      <c r="F6" s="148"/>
      <c r="G6" s="149"/>
      <c r="H6" s="150"/>
      <c r="I6" s="151"/>
      <c r="J6" s="152"/>
      <c r="K6" s="153"/>
    </row>
    <row r="7" spans="1:11" ht="15" customHeight="1" thickBot="1">
      <c r="A7" s="154"/>
      <c r="B7" s="155"/>
      <c r="C7" s="155"/>
      <c r="D7" s="155"/>
      <c r="E7" s="155"/>
      <c r="F7" s="156"/>
      <c r="G7" s="156"/>
      <c r="H7" s="156"/>
      <c r="I7" s="156"/>
      <c r="J7" s="156"/>
      <c r="K7" s="156"/>
    </row>
    <row r="8" spans="1:11" ht="24.75" customHeight="1" thickBot="1">
      <c r="A8" s="157" t="s">
        <v>107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ht="6.75" customHeight="1" hidden="1">
      <c r="A9" s="159"/>
      <c r="B9" s="160"/>
      <c r="C9" s="160"/>
      <c r="D9" s="160"/>
      <c r="E9" s="160"/>
      <c r="F9" s="160"/>
      <c r="G9" s="160"/>
      <c r="H9" s="160"/>
      <c r="I9" s="160"/>
      <c r="J9" s="161"/>
      <c r="K9" s="162"/>
    </row>
    <row r="10" spans="1:11" ht="21.75" customHeight="1" thickBot="1">
      <c r="A10" s="163" t="s">
        <v>108</v>
      </c>
      <c r="B10" s="163" t="s">
        <v>109</v>
      </c>
      <c r="C10" s="163" t="s">
        <v>3</v>
      </c>
      <c r="D10" s="164" t="s">
        <v>110</v>
      </c>
      <c r="E10" s="165" t="s">
        <v>111</v>
      </c>
      <c r="F10" s="166"/>
      <c r="G10" s="166"/>
      <c r="H10" s="166"/>
      <c r="I10" s="166"/>
      <c r="J10" s="167"/>
      <c r="K10" s="168" t="s">
        <v>8</v>
      </c>
    </row>
    <row r="11" spans="1:11" ht="24" customHeight="1" thickBot="1">
      <c r="A11" s="169"/>
      <c r="B11" s="170"/>
      <c r="C11" s="170"/>
      <c r="D11" s="171"/>
      <c r="E11" s="172" t="s">
        <v>112</v>
      </c>
      <c r="F11" s="173" t="s">
        <v>113</v>
      </c>
      <c r="G11" s="172" t="s">
        <v>114</v>
      </c>
      <c r="H11" s="173" t="s">
        <v>113</v>
      </c>
      <c r="I11" s="172" t="s">
        <v>115</v>
      </c>
      <c r="J11" s="173" t="s">
        <v>113</v>
      </c>
      <c r="K11" s="174"/>
    </row>
    <row r="12" spans="1:11" ht="47.25" customHeight="1">
      <c r="A12" s="175" t="s">
        <v>116</v>
      </c>
      <c r="B12" s="176"/>
      <c r="C12" s="176" t="s">
        <v>117</v>
      </c>
      <c r="D12" s="177">
        <v>1</v>
      </c>
      <c r="E12" s="178" t="s">
        <v>80</v>
      </c>
      <c r="F12" s="179">
        <f>D12</f>
        <v>1</v>
      </c>
      <c r="G12" s="180" t="s">
        <v>118</v>
      </c>
      <c r="H12" s="181" t="s">
        <v>119</v>
      </c>
      <c r="I12" s="182"/>
      <c r="J12" s="183"/>
      <c r="K12" s="184">
        <f>'[1]Шкафы и двери'!P15+'[1]Шкафы и двери'!P18+'[1]Шкафы и двери'!P18</f>
        <v>3909.1000000000004</v>
      </c>
    </row>
    <row r="13" spans="1:13" ht="45.75" customHeight="1" thickBot="1">
      <c r="A13" s="185"/>
      <c r="B13" s="186"/>
      <c r="C13" s="186"/>
      <c r="D13" s="187"/>
      <c r="E13" s="188"/>
      <c r="F13" s="189"/>
      <c r="G13" s="190" t="s">
        <v>120</v>
      </c>
      <c r="H13" s="191">
        <v>1</v>
      </c>
      <c r="I13" s="192"/>
      <c r="J13" s="193"/>
      <c r="K13" s="194"/>
      <c r="L13" s="195"/>
      <c r="M13" s="195"/>
    </row>
    <row r="14" spans="1:13" ht="51.75" customHeight="1">
      <c r="A14" s="178" t="s">
        <v>121</v>
      </c>
      <c r="B14" s="176"/>
      <c r="C14" s="176" t="s">
        <v>122</v>
      </c>
      <c r="D14" s="177">
        <v>1</v>
      </c>
      <c r="E14" s="178" t="s">
        <v>80</v>
      </c>
      <c r="F14" s="179">
        <f>D14</f>
        <v>1</v>
      </c>
      <c r="G14" s="180" t="s">
        <v>118</v>
      </c>
      <c r="H14" s="196">
        <v>1</v>
      </c>
      <c r="I14" s="197" t="s">
        <v>123</v>
      </c>
      <c r="J14" s="179">
        <f>D14*2</f>
        <v>2</v>
      </c>
      <c r="K14" s="198">
        <f>'[1]Шкафы и двери'!P15+'[1]Шкафы и двери'!P18+'[1]Шкафы и двери'!P18+'[1]Шкафы и двери'!P21+'[1]Шкафы и двери'!P21+'[1]Шкафы и двери'!P23+'[1]Шкафы и двери'!P23</f>
        <v>6462.300000000001</v>
      </c>
      <c r="L14" s="195"/>
      <c r="M14" s="195"/>
    </row>
    <row r="15" spans="1:13" ht="47.25" customHeight="1" thickBot="1">
      <c r="A15" s="188"/>
      <c r="B15" s="186"/>
      <c r="C15" s="186"/>
      <c r="D15" s="187"/>
      <c r="E15" s="188"/>
      <c r="F15" s="189"/>
      <c r="G15" s="190" t="s">
        <v>120</v>
      </c>
      <c r="H15" s="199">
        <v>1</v>
      </c>
      <c r="I15" s="200"/>
      <c r="J15" s="189"/>
      <c r="K15" s="201"/>
      <c r="L15" s="195"/>
      <c r="M15" s="195"/>
    </row>
    <row r="16" spans="1:13" ht="54" customHeight="1">
      <c r="A16" s="202" t="s">
        <v>124</v>
      </c>
      <c r="B16" s="203"/>
      <c r="C16" s="203" t="s">
        <v>125</v>
      </c>
      <c r="D16" s="204">
        <v>1</v>
      </c>
      <c r="E16" s="178" t="s">
        <v>80</v>
      </c>
      <c r="F16" s="205">
        <f>D16</f>
        <v>1</v>
      </c>
      <c r="G16" s="180" t="s">
        <v>118</v>
      </c>
      <c r="H16" s="206">
        <v>2</v>
      </c>
      <c r="I16" s="207"/>
      <c r="J16" s="208"/>
      <c r="K16" s="209">
        <f>'[1]Шкафы и двери'!P15+'[1]Шкафы и двери'!P18+'[1]Шкафы и двери'!P18+'[1]Шкафы и двери'!P18+'[1]Шкафы и двери'!P18</f>
        <v>4917.9</v>
      </c>
      <c r="L16" s="195"/>
      <c r="M16" s="195"/>
    </row>
    <row r="17" spans="1:13" ht="53.25" customHeight="1" thickBot="1">
      <c r="A17" s="210"/>
      <c r="B17" s="211"/>
      <c r="C17" s="211"/>
      <c r="D17" s="212"/>
      <c r="E17" s="188"/>
      <c r="F17" s="213"/>
      <c r="G17" s="190" t="s">
        <v>120</v>
      </c>
      <c r="H17" s="214">
        <v>2</v>
      </c>
      <c r="I17" s="215"/>
      <c r="J17" s="216"/>
      <c r="K17" s="217"/>
      <c r="L17" s="195"/>
      <c r="M17" s="195"/>
    </row>
    <row r="18" spans="1:13" ht="46.5" customHeight="1">
      <c r="A18" s="218" t="s">
        <v>126</v>
      </c>
      <c r="B18" s="203"/>
      <c r="C18" s="203" t="s">
        <v>127</v>
      </c>
      <c r="D18" s="204">
        <v>1</v>
      </c>
      <c r="E18" s="178" t="s">
        <v>80</v>
      </c>
      <c r="F18" s="205">
        <f>D18</f>
        <v>1</v>
      </c>
      <c r="G18" s="219" t="s">
        <v>128</v>
      </c>
      <c r="H18" s="220">
        <v>1</v>
      </c>
      <c r="I18" s="221"/>
      <c r="J18" s="222"/>
      <c r="K18" s="209">
        <f>'[1]Шкафы и двери'!P15+'[1]Шкафы и двери'!P19+'[1]Шкафы и двери'!P19</f>
        <v>4764.5</v>
      </c>
      <c r="L18" s="195"/>
      <c r="M18" s="195"/>
    </row>
    <row r="19" spans="1:13" ht="48.75" customHeight="1" thickBot="1">
      <c r="A19" s="223"/>
      <c r="B19" s="211"/>
      <c r="C19" s="211"/>
      <c r="D19" s="212"/>
      <c r="E19" s="188"/>
      <c r="F19" s="213"/>
      <c r="G19" s="224" t="s">
        <v>129</v>
      </c>
      <c r="H19" s="214">
        <v>1</v>
      </c>
      <c r="I19" s="225"/>
      <c r="J19" s="226"/>
      <c r="K19" s="217"/>
      <c r="L19" s="195"/>
      <c r="M19" s="195"/>
    </row>
    <row r="20" spans="1:13" ht="51.75" customHeight="1">
      <c r="A20" s="202" t="s">
        <v>130</v>
      </c>
      <c r="B20" s="203"/>
      <c r="C20" s="203" t="s">
        <v>131</v>
      </c>
      <c r="D20" s="204">
        <v>1</v>
      </c>
      <c r="E20" s="218" t="s">
        <v>77</v>
      </c>
      <c r="F20" s="205">
        <f>D20</f>
        <v>1</v>
      </c>
      <c r="G20" s="180" t="s">
        <v>118</v>
      </c>
      <c r="H20" s="206">
        <v>1</v>
      </c>
      <c r="I20" s="221"/>
      <c r="J20" s="222"/>
      <c r="K20" s="209">
        <f>'[1]Шкафы и двери'!P14+'[1]Шкафы и двери'!P18+'[1]Шкафы и двери'!P18</f>
        <v>2415.4</v>
      </c>
      <c r="L20" s="195"/>
      <c r="M20" s="195"/>
    </row>
    <row r="21" spans="1:13" ht="41.25" customHeight="1" thickBot="1">
      <c r="A21" s="210"/>
      <c r="B21" s="211"/>
      <c r="C21" s="211"/>
      <c r="D21" s="212"/>
      <c r="E21" s="223"/>
      <c r="F21" s="213"/>
      <c r="G21" s="190" t="s">
        <v>120</v>
      </c>
      <c r="H21" s="227">
        <v>1</v>
      </c>
      <c r="I21" s="225"/>
      <c r="J21" s="226"/>
      <c r="K21" s="217"/>
      <c r="L21" s="195"/>
      <c r="M21" s="195"/>
    </row>
    <row r="22" spans="1:13" ht="27" customHeight="1" thickBot="1">
      <c r="A22" s="157" t="s">
        <v>132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95"/>
      <c r="M22" s="195"/>
    </row>
    <row r="23" spans="1:13" ht="17.25" customHeight="1" thickBot="1">
      <c r="A23" s="169" t="s">
        <v>108</v>
      </c>
      <c r="B23" s="163" t="s">
        <v>109</v>
      </c>
      <c r="C23" s="163" t="s">
        <v>3</v>
      </c>
      <c r="D23" s="228" t="s">
        <v>110</v>
      </c>
      <c r="E23" s="229" t="s">
        <v>111</v>
      </c>
      <c r="F23" s="230"/>
      <c r="G23" s="230"/>
      <c r="H23" s="230"/>
      <c r="I23" s="230"/>
      <c r="J23" s="231"/>
      <c r="K23" s="168" t="s">
        <v>8</v>
      </c>
      <c r="L23" s="195"/>
      <c r="M23" s="195"/>
    </row>
    <row r="24" spans="1:13" ht="22.5" customHeight="1" thickBot="1">
      <c r="A24" s="169"/>
      <c r="B24" s="170"/>
      <c r="C24" s="170"/>
      <c r="D24" s="228"/>
      <c r="E24" s="232" t="s">
        <v>112</v>
      </c>
      <c r="F24" s="233" t="s">
        <v>113</v>
      </c>
      <c r="G24" s="234" t="s">
        <v>114</v>
      </c>
      <c r="H24" s="233" t="s">
        <v>113</v>
      </c>
      <c r="I24" s="234" t="s">
        <v>115</v>
      </c>
      <c r="J24" s="235" t="s">
        <v>113</v>
      </c>
      <c r="K24" s="174"/>
      <c r="L24" s="195"/>
      <c r="M24" s="195"/>
    </row>
    <row r="25" spans="1:13" ht="94.5" customHeight="1" thickBot="1">
      <c r="A25" s="236" t="s">
        <v>133</v>
      </c>
      <c r="B25" s="237"/>
      <c r="C25" s="238" t="s">
        <v>134</v>
      </c>
      <c r="D25" s="239">
        <v>1</v>
      </c>
      <c r="E25" s="240" t="s">
        <v>81</v>
      </c>
      <c r="F25" s="241">
        <f>D25</f>
        <v>1</v>
      </c>
      <c r="G25" s="242" t="s">
        <v>84</v>
      </c>
      <c r="H25" s="241">
        <f>D25</f>
        <v>1</v>
      </c>
      <c r="I25" s="243"/>
      <c r="J25" s="244"/>
      <c r="K25" s="245">
        <f>'[1]Шкафы и двери'!P16+'[1]Шкафы и двери'!P18</f>
        <v>2614.3</v>
      </c>
      <c r="L25" s="195"/>
      <c r="M25" s="195"/>
    </row>
    <row r="26" spans="1:13" ht="95.25" customHeight="1" thickBot="1">
      <c r="A26" s="236" t="s">
        <v>135</v>
      </c>
      <c r="B26" s="237"/>
      <c r="C26" s="238" t="s">
        <v>136</v>
      </c>
      <c r="D26" s="246">
        <v>1</v>
      </c>
      <c r="E26" s="240" t="s">
        <v>81</v>
      </c>
      <c r="F26" s="241">
        <v>1</v>
      </c>
      <c r="G26" s="242" t="s">
        <v>84</v>
      </c>
      <c r="H26" s="241">
        <f>D26</f>
        <v>1</v>
      </c>
      <c r="I26" s="243" t="s">
        <v>123</v>
      </c>
      <c r="J26" s="241">
        <f>D26</f>
        <v>1</v>
      </c>
      <c r="K26" s="245">
        <f>'[1]Шкафы и двери'!P16+'[1]Шкафы и двери'!P18+'[1]Шкафы и двери'!P21+'[1]Шкафы и двери'!P23</f>
        <v>3890.9</v>
      </c>
      <c r="L26" s="195"/>
      <c r="M26" s="195"/>
    </row>
    <row r="27" spans="1:13" ht="48.75" customHeight="1" thickBot="1">
      <c r="A27" s="202" t="s">
        <v>137</v>
      </c>
      <c r="B27" s="203"/>
      <c r="C27" s="203" t="s">
        <v>138</v>
      </c>
      <c r="D27" s="247">
        <v>1</v>
      </c>
      <c r="E27" s="248" t="s">
        <v>81</v>
      </c>
      <c r="F27" s="249">
        <v>1</v>
      </c>
      <c r="G27" s="250" t="s">
        <v>118</v>
      </c>
      <c r="H27" s="241">
        <v>1</v>
      </c>
      <c r="I27" s="251"/>
      <c r="J27" s="252"/>
      <c r="K27" s="253">
        <f>'[1]Шкафы и двери'!P16+'[1]Шкафы и двери'!P18+'[1]Шкафы и двери'!P18</f>
        <v>3118.7000000000003</v>
      </c>
      <c r="L27" s="195"/>
      <c r="M27" s="195"/>
    </row>
    <row r="28" spans="1:13" ht="48" customHeight="1" thickBot="1">
      <c r="A28" s="210"/>
      <c r="B28" s="211"/>
      <c r="C28" s="211"/>
      <c r="D28" s="254"/>
      <c r="E28" s="255"/>
      <c r="F28" s="256"/>
      <c r="G28" s="250" t="s">
        <v>120</v>
      </c>
      <c r="H28" s="257">
        <v>1</v>
      </c>
      <c r="I28" s="258"/>
      <c r="J28" s="259"/>
      <c r="K28" s="260"/>
      <c r="L28" s="195"/>
      <c r="M28" s="195"/>
    </row>
    <row r="29" spans="1:13" ht="88.5" customHeight="1" thickBot="1">
      <c r="A29" s="236" t="s">
        <v>139</v>
      </c>
      <c r="B29" s="261"/>
      <c r="C29" s="238" t="s">
        <v>140</v>
      </c>
      <c r="D29" s="239">
        <v>1</v>
      </c>
      <c r="E29" s="240" t="s">
        <v>81</v>
      </c>
      <c r="F29" s="241">
        <v>1</v>
      </c>
      <c r="G29" s="242" t="s">
        <v>87</v>
      </c>
      <c r="H29" s="241">
        <f>D29</f>
        <v>1</v>
      </c>
      <c r="I29" s="243"/>
      <c r="J29" s="262"/>
      <c r="K29" s="245">
        <f>'[1]Шкафы и двери'!P16+'[1]Шкафы и двери'!P19</f>
        <v>3042</v>
      </c>
      <c r="L29" s="195"/>
      <c r="M29" s="195"/>
    </row>
    <row r="30" spans="1:13" ht="26.25" customHeight="1" thickBot="1">
      <c r="A30" s="157" t="s">
        <v>141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95"/>
      <c r="M30" s="195"/>
    </row>
    <row r="31" spans="1:11" ht="18" customHeight="1" thickBot="1">
      <c r="A31" s="163" t="s">
        <v>108</v>
      </c>
      <c r="B31" s="163" t="s">
        <v>109</v>
      </c>
      <c r="C31" s="163" t="s">
        <v>3</v>
      </c>
      <c r="D31" s="163" t="s">
        <v>142</v>
      </c>
      <c r="E31" s="263" t="s">
        <v>111</v>
      </c>
      <c r="F31" s="264"/>
      <c r="G31" s="264"/>
      <c r="H31" s="264"/>
      <c r="I31" s="264"/>
      <c r="J31" s="265"/>
      <c r="K31" s="168" t="s">
        <v>8</v>
      </c>
    </row>
    <row r="32" spans="1:11" s="269" customFormat="1" ht="18" customHeight="1" thickBot="1">
      <c r="A32" s="170"/>
      <c r="B32" s="170"/>
      <c r="C32" s="170"/>
      <c r="D32" s="170"/>
      <c r="E32" s="266" t="s">
        <v>143</v>
      </c>
      <c r="F32" s="266" t="s">
        <v>113</v>
      </c>
      <c r="G32" s="266" t="s">
        <v>144</v>
      </c>
      <c r="H32" s="266" t="s">
        <v>113</v>
      </c>
      <c r="I32" s="267" t="s">
        <v>115</v>
      </c>
      <c r="J32" s="268" t="s">
        <v>113</v>
      </c>
      <c r="K32" s="174"/>
    </row>
    <row r="33" spans="1:11" s="269" customFormat="1" ht="46.5" customHeight="1">
      <c r="A33" s="270" t="s">
        <v>141</v>
      </c>
      <c r="B33" s="270"/>
      <c r="C33" s="203" t="s">
        <v>145</v>
      </c>
      <c r="D33" s="271">
        <v>1</v>
      </c>
      <c r="E33" s="272" t="s">
        <v>67</v>
      </c>
      <c r="F33" s="273">
        <v>1</v>
      </c>
      <c r="G33" s="274" t="s">
        <v>128</v>
      </c>
      <c r="H33" s="275">
        <v>1</v>
      </c>
      <c r="I33" s="276"/>
      <c r="J33" s="277"/>
      <c r="K33" s="209">
        <f>'[1]Шкафы и двери'!P10+'[1]Шкафы и двери'!P19+'[1]Шкафы и двери'!P19</f>
        <v>4407</v>
      </c>
    </row>
    <row r="34" spans="1:11" s="269" customFormat="1" ht="51" customHeight="1" thickBot="1">
      <c r="A34" s="211"/>
      <c r="B34" s="211"/>
      <c r="C34" s="211"/>
      <c r="D34" s="278"/>
      <c r="E34" s="279"/>
      <c r="F34" s="280"/>
      <c r="G34" s="281" t="s">
        <v>129</v>
      </c>
      <c r="H34" s="282">
        <v>1</v>
      </c>
      <c r="I34" s="283"/>
      <c r="J34" s="284"/>
      <c r="K34" s="217"/>
    </row>
    <row r="35" spans="1:11" s="269" customFormat="1" ht="46.5" customHeight="1">
      <c r="A35" s="270" t="s">
        <v>141</v>
      </c>
      <c r="B35" s="270"/>
      <c r="C35" s="203" t="s">
        <v>146</v>
      </c>
      <c r="D35" s="271">
        <v>1</v>
      </c>
      <c r="E35" s="272" t="s">
        <v>70</v>
      </c>
      <c r="F35" s="273">
        <v>1</v>
      </c>
      <c r="G35" s="285" t="s">
        <v>147</v>
      </c>
      <c r="H35" s="286">
        <v>1</v>
      </c>
      <c r="I35" s="276"/>
      <c r="J35" s="277"/>
      <c r="K35" s="209">
        <f>'[1]Шкафы и двери'!P11+'[1]Шкафы и двери'!P12</f>
        <v>3972.8</v>
      </c>
    </row>
    <row r="36" spans="1:11" s="269" customFormat="1" ht="51" customHeight="1" thickBot="1">
      <c r="A36" s="211"/>
      <c r="B36" s="211"/>
      <c r="C36" s="211"/>
      <c r="D36" s="278"/>
      <c r="E36" s="279"/>
      <c r="F36" s="280"/>
      <c r="G36" s="287"/>
      <c r="H36" s="288"/>
      <c r="I36" s="283"/>
      <c r="J36" s="284"/>
      <c r="K36" s="217"/>
    </row>
    <row r="37" spans="1:11" ht="13.5">
      <c r="A37" s="289"/>
      <c r="B37" s="289"/>
      <c r="C37" s="289"/>
      <c r="D37" s="290"/>
      <c r="E37" s="291"/>
      <c r="F37" s="291"/>
      <c r="G37" s="291"/>
      <c r="H37" s="291"/>
      <c r="I37" s="291"/>
      <c r="J37" s="291"/>
      <c r="K37" s="292"/>
    </row>
    <row r="38" spans="1:11" ht="13.5">
      <c r="A38" s="289"/>
      <c r="B38" s="289"/>
      <c r="C38" s="289"/>
      <c r="D38" s="290"/>
      <c r="E38" s="291"/>
      <c r="F38" s="291"/>
      <c r="G38" s="291"/>
      <c r="H38" s="291"/>
      <c r="I38" s="291"/>
      <c r="J38" s="291"/>
      <c r="K38" s="292"/>
    </row>
    <row r="39" spans="1:11" ht="13.5">
      <c r="A39" s="289"/>
      <c r="B39" s="289"/>
      <c r="C39" s="289"/>
      <c r="D39" s="290"/>
      <c r="E39" s="291"/>
      <c r="F39" s="291"/>
      <c r="G39" s="291"/>
      <c r="H39" s="291"/>
      <c r="I39" s="291"/>
      <c r="J39" s="291"/>
      <c r="K39" s="292"/>
    </row>
    <row r="40" spans="1:11" ht="13.5">
      <c r="A40" s="289"/>
      <c r="B40" s="289"/>
      <c r="C40" s="289"/>
      <c r="D40" s="290"/>
      <c r="E40" s="291"/>
      <c r="F40" s="291"/>
      <c r="G40" s="291"/>
      <c r="H40" s="291"/>
      <c r="I40" s="291"/>
      <c r="J40" s="291"/>
      <c r="K40" s="292"/>
    </row>
    <row r="41" spans="1:11" ht="13.5">
      <c r="A41" s="289"/>
      <c r="B41" s="289"/>
      <c r="C41" s="289"/>
      <c r="D41" s="290"/>
      <c r="E41" s="291"/>
      <c r="F41" s="291"/>
      <c r="G41" s="291"/>
      <c r="H41" s="291"/>
      <c r="I41" s="291"/>
      <c r="J41" s="291"/>
      <c r="K41" s="292"/>
    </row>
    <row r="42" spans="1:11" ht="13.5">
      <c r="A42" s="289"/>
      <c r="B42" s="289"/>
      <c r="C42" s="289"/>
      <c r="D42" s="290"/>
      <c r="E42" s="291"/>
      <c r="F42" s="291"/>
      <c r="G42" s="291"/>
      <c r="H42" s="291"/>
      <c r="I42" s="291"/>
      <c r="J42" s="291"/>
      <c r="K42" s="292"/>
    </row>
    <row r="43" spans="1:11" ht="13.5">
      <c r="A43" s="289"/>
      <c r="B43" s="289"/>
      <c r="C43" s="289"/>
      <c r="D43" s="290"/>
      <c r="E43" s="291"/>
      <c r="F43" s="291"/>
      <c r="G43" s="291"/>
      <c r="H43" s="291"/>
      <c r="I43" s="291"/>
      <c r="J43" s="291"/>
      <c r="K43" s="292"/>
    </row>
    <row r="44" spans="1:11" ht="13.5">
      <c r="A44" s="289"/>
      <c r="B44" s="289"/>
      <c r="C44" s="289"/>
      <c r="D44" s="290"/>
      <c r="E44" s="291"/>
      <c r="F44" s="291"/>
      <c r="G44" s="291"/>
      <c r="H44" s="291"/>
      <c r="I44" s="291"/>
      <c r="J44" s="291"/>
      <c r="K44" s="292"/>
    </row>
    <row r="45" spans="1:11" ht="13.5">
      <c r="A45" s="289"/>
      <c r="B45" s="289"/>
      <c r="C45" s="289"/>
      <c r="D45" s="290"/>
      <c r="E45" s="291"/>
      <c r="F45" s="291"/>
      <c r="G45" s="291"/>
      <c r="H45" s="291"/>
      <c r="I45" s="291"/>
      <c r="J45" s="291"/>
      <c r="K45" s="292"/>
    </row>
    <row r="46" spans="1:11" ht="13.5">
      <c r="A46" s="289"/>
      <c r="B46" s="289"/>
      <c r="C46" s="289"/>
      <c r="D46" s="290"/>
      <c r="E46" s="291"/>
      <c r="F46" s="291"/>
      <c r="G46" s="291"/>
      <c r="H46" s="291"/>
      <c r="I46" s="291"/>
      <c r="J46" s="291"/>
      <c r="K46" s="292"/>
    </row>
    <row r="47" spans="1:11" ht="13.5">
      <c r="A47" s="289"/>
      <c r="B47" s="289"/>
      <c r="C47" s="289"/>
      <c r="D47" s="290"/>
      <c r="E47" s="291"/>
      <c r="F47" s="291"/>
      <c r="G47" s="291"/>
      <c r="H47" s="291"/>
      <c r="I47" s="291"/>
      <c r="J47" s="291"/>
      <c r="K47" s="292"/>
    </row>
    <row r="48" spans="1:11" ht="13.5">
      <c r="A48" s="289"/>
      <c r="B48" s="289"/>
      <c r="C48" s="289"/>
      <c r="D48" s="290"/>
      <c r="E48" s="291"/>
      <c r="F48" s="291"/>
      <c r="G48" s="291"/>
      <c r="H48" s="291"/>
      <c r="I48" s="291"/>
      <c r="J48" s="291"/>
      <c r="K48" s="292"/>
    </row>
    <row r="49" spans="1:11" ht="13.5">
      <c r="A49" s="289"/>
      <c r="B49" s="289"/>
      <c r="C49" s="289"/>
      <c r="D49" s="290"/>
      <c r="E49" s="291"/>
      <c r="F49" s="291"/>
      <c r="G49" s="291"/>
      <c r="H49" s="291"/>
      <c r="I49" s="291"/>
      <c r="J49" s="291"/>
      <c r="K49" s="292"/>
    </row>
    <row r="50" spans="1:11" ht="13.5">
      <c r="A50" s="289"/>
      <c r="B50" s="289"/>
      <c r="C50" s="289"/>
      <c r="D50" s="290"/>
      <c r="E50" s="291"/>
      <c r="F50" s="291"/>
      <c r="G50" s="291"/>
      <c r="H50" s="291"/>
      <c r="I50" s="291"/>
      <c r="J50" s="291"/>
      <c r="K50" s="292"/>
    </row>
    <row r="51" spans="1:11" ht="13.5">
      <c r="A51" s="289"/>
      <c r="B51" s="289"/>
      <c r="C51" s="289"/>
      <c r="D51" s="290"/>
      <c r="E51" s="291"/>
      <c r="F51" s="291"/>
      <c r="G51" s="291"/>
      <c r="H51" s="291"/>
      <c r="I51" s="291"/>
      <c r="J51" s="291"/>
      <c r="K51" s="292"/>
    </row>
    <row r="52" spans="1:11" ht="13.5">
      <c r="A52" s="289"/>
      <c r="B52" s="289"/>
      <c r="C52" s="289"/>
      <c r="D52" s="290"/>
      <c r="E52" s="291"/>
      <c r="F52" s="291"/>
      <c r="G52" s="291"/>
      <c r="H52" s="291"/>
      <c r="I52" s="291"/>
      <c r="J52" s="291"/>
      <c r="K52" s="292"/>
    </row>
    <row r="53" spans="1:11" ht="13.5">
      <c r="A53" s="289"/>
      <c r="B53" s="289"/>
      <c r="C53" s="289"/>
      <c r="D53" s="290"/>
      <c r="E53" s="291"/>
      <c r="F53" s="291"/>
      <c r="G53" s="291"/>
      <c r="H53" s="291"/>
      <c r="I53" s="291"/>
      <c r="J53" s="291"/>
      <c r="K53" s="292"/>
    </row>
    <row r="54" spans="1:11" ht="13.5">
      <c r="A54" s="289"/>
      <c r="B54" s="289"/>
      <c r="C54" s="289"/>
      <c r="D54" s="290"/>
      <c r="E54" s="291"/>
      <c r="F54" s="291"/>
      <c r="G54" s="291"/>
      <c r="H54" s="291"/>
      <c r="I54" s="291"/>
      <c r="J54" s="291"/>
      <c r="K54" s="292"/>
    </row>
    <row r="55" spans="1:11" ht="13.5">
      <c r="A55" s="289"/>
      <c r="B55" s="289"/>
      <c r="C55" s="289"/>
      <c r="D55" s="290"/>
      <c r="E55" s="291"/>
      <c r="F55" s="291"/>
      <c r="G55" s="291"/>
      <c r="H55" s="291"/>
      <c r="I55" s="291"/>
      <c r="J55" s="291"/>
      <c r="K55" s="292"/>
    </row>
    <row r="56" spans="1:11" ht="13.5">
      <c r="A56" s="289"/>
      <c r="B56" s="289"/>
      <c r="C56" s="289"/>
      <c r="D56" s="290"/>
      <c r="E56" s="291"/>
      <c r="F56" s="291"/>
      <c r="G56" s="291"/>
      <c r="H56" s="291"/>
      <c r="I56" s="291"/>
      <c r="J56" s="291"/>
      <c r="K56" s="292"/>
    </row>
    <row r="57" spans="1:11" ht="13.5">
      <c r="A57" s="289"/>
      <c r="B57" s="289"/>
      <c r="C57" s="289"/>
      <c r="D57" s="290"/>
      <c r="E57" s="291"/>
      <c r="F57" s="291"/>
      <c r="G57" s="291"/>
      <c r="H57" s="291"/>
      <c r="I57" s="291"/>
      <c r="J57" s="291"/>
      <c r="K57" s="292"/>
    </row>
    <row r="58" spans="1:11" ht="13.5">
      <c r="A58" s="289"/>
      <c r="B58" s="289"/>
      <c r="C58" s="289"/>
      <c r="D58" s="290"/>
      <c r="E58" s="291"/>
      <c r="F58" s="291"/>
      <c r="G58" s="291"/>
      <c r="H58" s="291"/>
      <c r="I58" s="291"/>
      <c r="J58" s="291"/>
      <c r="K58" s="292"/>
    </row>
    <row r="59" spans="1:11" ht="13.5">
      <c r="A59" s="289"/>
      <c r="B59" s="289"/>
      <c r="C59" s="289"/>
      <c r="D59" s="290"/>
      <c r="E59" s="291"/>
      <c r="F59" s="291"/>
      <c r="G59" s="291"/>
      <c r="H59" s="291"/>
      <c r="I59" s="291"/>
      <c r="J59" s="291"/>
      <c r="K59" s="292"/>
    </row>
    <row r="60" spans="1:11" ht="13.5">
      <c r="A60" s="289"/>
      <c r="B60" s="289"/>
      <c r="C60" s="289"/>
      <c r="D60" s="290"/>
      <c r="E60" s="291"/>
      <c r="F60" s="291"/>
      <c r="G60" s="291"/>
      <c r="H60" s="291"/>
      <c r="I60" s="291"/>
      <c r="J60" s="291"/>
      <c r="K60" s="292"/>
    </row>
    <row r="61" spans="1:11" ht="13.5">
      <c r="A61" s="289"/>
      <c r="B61" s="289"/>
      <c r="C61" s="289"/>
      <c r="D61" s="290"/>
      <c r="E61" s="291"/>
      <c r="F61" s="291"/>
      <c r="G61" s="291"/>
      <c r="H61" s="291"/>
      <c r="I61" s="291"/>
      <c r="J61" s="291"/>
      <c r="K61" s="292"/>
    </row>
    <row r="62" spans="1:11" ht="13.5">
      <c r="A62" s="289"/>
      <c r="B62" s="289"/>
      <c r="C62" s="289"/>
      <c r="D62" s="290"/>
      <c r="E62" s="291"/>
      <c r="F62" s="291"/>
      <c r="G62" s="291"/>
      <c r="H62" s="291"/>
      <c r="I62" s="291"/>
      <c r="J62" s="291"/>
      <c r="K62" s="292"/>
    </row>
    <row r="63" spans="1:11" ht="13.5">
      <c r="A63" s="289"/>
      <c r="B63" s="289"/>
      <c r="C63" s="289"/>
      <c r="D63" s="290"/>
      <c r="E63" s="291"/>
      <c r="F63" s="291"/>
      <c r="G63" s="291"/>
      <c r="H63" s="291"/>
      <c r="I63" s="291"/>
      <c r="J63" s="291"/>
      <c r="K63" s="292"/>
    </row>
    <row r="64" spans="1:11" ht="13.5">
      <c r="A64" s="289"/>
      <c r="B64" s="289"/>
      <c r="C64" s="289"/>
      <c r="D64" s="290"/>
      <c r="E64" s="291"/>
      <c r="F64" s="291"/>
      <c r="G64" s="291"/>
      <c r="H64" s="291"/>
      <c r="I64" s="291"/>
      <c r="J64" s="291"/>
      <c r="K64" s="292"/>
    </row>
    <row r="65" spans="1:11" ht="13.5">
      <c r="A65" s="289"/>
      <c r="B65" s="289"/>
      <c r="C65" s="289"/>
      <c r="D65" s="290"/>
      <c r="E65" s="291"/>
      <c r="F65" s="291"/>
      <c r="G65" s="291"/>
      <c r="H65" s="291"/>
      <c r="I65" s="291"/>
      <c r="J65" s="291"/>
      <c r="K65" s="292"/>
    </row>
    <row r="66" spans="1:11" ht="13.5">
      <c r="A66" s="289"/>
      <c r="B66" s="289"/>
      <c r="C66" s="289"/>
      <c r="D66" s="290"/>
      <c r="E66" s="291"/>
      <c r="F66" s="291"/>
      <c r="G66" s="291"/>
      <c r="H66" s="291"/>
      <c r="I66" s="291"/>
      <c r="J66" s="291"/>
      <c r="K66" s="292"/>
    </row>
    <row r="67" spans="1:11" ht="13.5">
      <c r="A67" s="289"/>
      <c r="B67" s="289"/>
      <c r="C67" s="289"/>
      <c r="D67" s="290"/>
      <c r="E67" s="291"/>
      <c r="F67" s="291"/>
      <c r="G67" s="291"/>
      <c r="H67" s="291"/>
      <c r="I67" s="291"/>
      <c r="J67" s="291"/>
      <c r="K67" s="292"/>
    </row>
    <row r="68" spans="1:11" ht="13.5">
      <c r="A68" s="289"/>
      <c r="B68" s="289"/>
      <c r="C68" s="289"/>
      <c r="D68" s="290"/>
      <c r="E68" s="291"/>
      <c r="F68" s="291"/>
      <c r="G68" s="291"/>
      <c r="H68" s="291"/>
      <c r="I68" s="291"/>
      <c r="J68" s="291"/>
      <c r="K68" s="292"/>
    </row>
    <row r="69" spans="1:11" ht="13.5">
      <c r="A69" s="289"/>
      <c r="B69" s="289"/>
      <c r="C69" s="289"/>
      <c r="D69" s="290"/>
      <c r="E69" s="291"/>
      <c r="F69" s="291"/>
      <c r="G69" s="291"/>
      <c r="H69" s="291"/>
      <c r="I69" s="291"/>
      <c r="J69" s="291"/>
      <c r="K69" s="292"/>
    </row>
    <row r="70" spans="1:11" ht="13.5">
      <c r="A70" s="289"/>
      <c r="B70" s="289"/>
      <c r="C70" s="289"/>
      <c r="D70" s="290"/>
      <c r="E70" s="291"/>
      <c r="F70" s="291"/>
      <c r="G70" s="291"/>
      <c r="H70" s="291"/>
      <c r="I70" s="291"/>
      <c r="J70" s="291"/>
      <c r="K70" s="292"/>
    </row>
    <row r="71" spans="1:11" ht="13.5">
      <c r="A71" s="289"/>
      <c r="B71" s="289"/>
      <c r="C71" s="289"/>
      <c r="D71" s="290"/>
      <c r="E71" s="291"/>
      <c r="F71" s="291"/>
      <c r="G71" s="291"/>
      <c r="H71" s="291"/>
      <c r="I71" s="291"/>
      <c r="J71" s="291"/>
      <c r="K71" s="292"/>
    </row>
    <row r="72" spans="1:11" ht="13.5">
      <c r="A72" s="289"/>
      <c r="B72" s="289"/>
      <c r="C72" s="289"/>
      <c r="D72" s="290"/>
      <c r="E72" s="291"/>
      <c r="F72" s="291"/>
      <c r="G72" s="291"/>
      <c r="H72" s="291"/>
      <c r="I72" s="291"/>
      <c r="J72" s="291"/>
      <c r="K72" s="292"/>
    </row>
    <row r="73" spans="1:11" ht="13.5">
      <c r="A73" s="289"/>
      <c r="B73" s="289"/>
      <c r="C73" s="289"/>
      <c r="D73" s="290"/>
      <c r="E73" s="291"/>
      <c r="F73" s="291"/>
      <c r="G73" s="291"/>
      <c r="H73" s="291"/>
      <c r="I73" s="291"/>
      <c r="J73" s="291"/>
      <c r="K73" s="292"/>
    </row>
    <row r="74" spans="1:11" ht="13.5">
      <c r="A74" s="289"/>
      <c r="B74" s="289"/>
      <c r="C74" s="289"/>
      <c r="D74" s="290"/>
      <c r="E74" s="291"/>
      <c r="F74" s="291"/>
      <c r="G74" s="291"/>
      <c r="H74" s="291"/>
      <c r="I74" s="291"/>
      <c r="J74" s="291"/>
      <c r="K74" s="292"/>
    </row>
    <row r="75" spans="1:11" ht="13.5">
      <c r="A75" s="289"/>
      <c r="B75" s="289"/>
      <c r="C75" s="289"/>
      <c r="D75" s="290"/>
      <c r="E75" s="291"/>
      <c r="F75" s="291"/>
      <c r="G75" s="291"/>
      <c r="H75" s="291"/>
      <c r="I75" s="291"/>
      <c r="J75" s="291"/>
      <c r="K75" s="292"/>
    </row>
    <row r="76" spans="1:11" ht="13.5">
      <c r="A76" s="289"/>
      <c r="B76" s="289"/>
      <c r="C76" s="289"/>
      <c r="D76" s="290"/>
      <c r="E76" s="291"/>
      <c r="F76" s="291"/>
      <c r="G76" s="291"/>
      <c r="H76" s="291"/>
      <c r="I76" s="291"/>
      <c r="J76" s="291"/>
      <c r="K76" s="292"/>
    </row>
    <row r="77" spans="1:11" ht="13.5">
      <c r="A77" s="289"/>
      <c r="B77" s="289"/>
      <c r="C77" s="289"/>
      <c r="D77" s="290"/>
      <c r="E77" s="291"/>
      <c r="F77" s="291"/>
      <c r="G77" s="291"/>
      <c r="H77" s="291"/>
      <c r="I77" s="291"/>
      <c r="J77" s="291"/>
      <c r="K77" s="292"/>
    </row>
    <row r="78" spans="1:11" ht="13.5">
      <c r="A78" s="289"/>
      <c r="B78" s="289"/>
      <c r="C78" s="289"/>
      <c r="D78" s="290"/>
      <c r="E78" s="291"/>
      <c r="F78" s="291"/>
      <c r="G78" s="291"/>
      <c r="H78" s="291"/>
      <c r="I78" s="291"/>
      <c r="J78" s="291"/>
      <c r="K78" s="292"/>
    </row>
    <row r="79" spans="1:11" ht="13.5">
      <c r="A79" s="289"/>
      <c r="B79" s="289"/>
      <c r="C79" s="289"/>
      <c r="D79" s="290"/>
      <c r="E79" s="291"/>
      <c r="F79" s="291"/>
      <c r="G79" s="291"/>
      <c r="H79" s="291"/>
      <c r="I79" s="291"/>
      <c r="J79" s="291"/>
      <c r="K79" s="292"/>
    </row>
    <row r="80" spans="1:11" ht="13.5">
      <c r="A80" s="289"/>
      <c r="B80" s="289"/>
      <c r="C80" s="289"/>
      <c r="D80" s="290"/>
      <c r="E80" s="291"/>
      <c r="F80" s="291"/>
      <c r="G80" s="291"/>
      <c r="H80" s="291"/>
      <c r="I80" s="291"/>
      <c r="J80" s="291"/>
      <c r="K80" s="292"/>
    </row>
    <row r="81" spans="1:11" ht="13.5">
      <c r="A81" s="289"/>
      <c r="B81" s="289"/>
      <c r="C81" s="289"/>
      <c r="D81" s="290"/>
      <c r="E81" s="291"/>
      <c r="F81" s="291"/>
      <c r="G81" s="291"/>
      <c r="H81" s="291"/>
      <c r="I81" s="291"/>
      <c r="J81" s="291"/>
      <c r="K81" s="292"/>
    </row>
    <row r="82" spans="1:11" ht="13.5">
      <c r="A82" s="289"/>
      <c r="B82" s="289"/>
      <c r="C82" s="289"/>
      <c r="D82" s="290"/>
      <c r="E82" s="291"/>
      <c r="F82" s="291"/>
      <c r="G82" s="291"/>
      <c r="H82" s="291"/>
      <c r="I82" s="291"/>
      <c r="J82" s="291"/>
      <c r="K82" s="292"/>
    </row>
    <row r="83" spans="1:11" ht="13.5">
      <c r="A83" s="289"/>
      <c r="B83" s="289"/>
      <c r="C83" s="289"/>
      <c r="D83" s="290"/>
      <c r="E83" s="291"/>
      <c r="F83" s="291"/>
      <c r="G83" s="291"/>
      <c r="H83" s="291"/>
      <c r="I83" s="291"/>
      <c r="J83" s="291"/>
      <c r="K83" s="292"/>
    </row>
    <row r="84" spans="1:11" ht="13.5">
      <c r="A84" s="289"/>
      <c r="B84" s="289"/>
      <c r="C84" s="289"/>
      <c r="D84" s="290"/>
      <c r="E84" s="291"/>
      <c r="F84" s="291"/>
      <c r="G84" s="291"/>
      <c r="H84" s="291"/>
      <c r="I84" s="291"/>
      <c r="J84" s="291"/>
      <c r="K84" s="292"/>
    </row>
    <row r="85" spans="1:11" ht="13.5">
      <c r="A85" s="289"/>
      <c r="B85" s="289"/>
      <c r="C85" s="289"/>
      <c r="D85" s="290"/>
      <c r="E85" s="291"/>
      <c r="F85" s="291"/>
      <c r="G85" s="291"/>
      <c r="H85" s="291"/>
      <c r="I85" s="291"/>
      <c r="J85" s="291"/>
      <c r="K85" s="292"/>
    </row>
    <row r="86" spans="1:11" ht="13.5">
      <c r="A86" s="289"/>
      <c r="B86" s="289"/>
      <c r="C86" s="289"/>
      <c r="D86" s="290"/>
      <c r="E86" s="291"/>
      <c r="F86" s="291"/>
      <c r="G86" s="291"/>
      <c r="H86" s="291"/>
      <c r="I86" s="291"/>
      <c r="J86" s="291"/>
      <c r="K86" s="292"/>
    </row>
  </sheetData>
  <sheetProtection/>
  <mergeCells count="106">
    <mergeCell ref="I35:J36"/>
    <mergeCell ref="K35:K36"/>
    <mergeCell ref="I33:J34"/>
    <mergeCell ref="K33:K34"/>
    <mergeCell ref="A35:A36"/>
    <mergeCell ref="B35:B36"/>
    <mergeCell ref="C35:C36"/>
    <mergeCell ref="D35:D36"/>
    <mergeCell ref="E35:E36"/>
    <mergeCell ref="F35:F36"/>
    <mergeCell ref="G35:G36"/>
    <mergeCell ref="H35:H36"/>
    <mergeCell ref="A33:A34"/>
    <mergeCell ref="B33:B34"/>
    <mergeCell ref="C33:C34"/>
    <mergeCell ref="D33:D34"/>
    <mergeCell ref="E33:E34"/>
    <mergeCell ref="F33:F34"/>
    <mergeCell ref="I27:I28"/>
    <mergeCell ref="J27:J28"/>
    <mergeCell ref="K27:K28"/>
    <mergeCell ref="A30:K30"/>
    <mergeCell ref="A31:A32"/>
    <mergeCell ref="B31:B32"/>
    <mergeCell ref="C31:C32"/>
    <mergeCell ref="D31:D32"/>
    <mergeCell ref="E31:J31"/>
    <mergeCell ref="K31:K32"/>
    <mergeCell ref="A27:A28"/>
    <mergeCell ref="B27:B28"/>
    <mergeCell ref="C27:C28"/>
    <mergeCell ref="D27:D28"/>
    <mergeCell ref="E27:E28"/>
    <mergeCell ref="F27:F28"/>
    <mergeCell ref="A22:K22"/>
    <mergeCell ref="A23:A24"/>
    <mergeCell ref="B23:B24"/>
    <mergeCell ref="C23:C24"/>
    <mergeCell ref="D23:D24"/>
    <mergeCell ref="E23:J23"/>
    <mergeCell ref="K23:K24"/>
    <mergeCell ref="K18:K19"/>
    <mergeCell ref="A20:A21"/>
    <mergeCell ref="B20:B21"/>
    <mergeCell ref="C20:C21"/>
    <mergeCell ref="D20:D21"/>
    <mergeCell ref="E20:E21"/>
    <mergeCell ref="F20:F21"/>
    <mergeCell ref="I20:I21"/>
    <mergeCell ref="J20:J21"/>
    <mergeCell ref="K20:K21"/>
    <mergeCell ref="J16:J17"/>
    <mergeCell ref="K16:K17"/>
    <mergeCell ref="A18:A19"/>
    <mergeCell ref="B18:B19"/>
    <mergeCell ref="C18:C19"/>
    <mergeCell ref="D18:D19"/>
    <mergeCell ref="E18:E19"/>
    <mergeCell ref="F18:F19"/>
    <mergeCell ref="I18:I19"/>
    <mergeCell ref="J18:J19"/>
    <mergeCell ref="I14:I15"/>
    <mergeCell ref="J14:J15"/>
    <mergeCell ref="K14:K15"/>
    <mergeCell ref="A16:A17"/>
    <mergeCell ref="B16:B17"/>
    <mergeCell ref="C16:C17"/>
    <mergeCell ref="D16:D17"/>
    <mergeCell ref="E16:E17"/>
    <mergeCell ref="F16:F17"/>
    <mergeCell ref="I16:I17"/>
    <mergeCell ref="A14:A15"/>
    <mergeCell ref="B14:B15"/>
    <mergeCell ref="C14:C15"/>
    <mergeCell ref="D14:D15"/>
    <mergeCell ref="E14:E15"/>
    <mergeCell ref="F14:F15"/>
    <mergeCell ref="K10:K11"/>
    <mergeCell ref="A12:A13"/>
    <mergeCell ref="B12:B13"/>
    <mergeCell ref="C12:C13"/>
    <mergeCell ref="D12:D13"/>
    <mergeCell ref="E12:E13"/>
    <mergeCell ref="F12:F13"/>
    <mergeCell ref="I12:I13"/>
    <mergeCell ref="K12:K13"/>
    <mergeCell ref="D6:E6"/>
    <mergeCell ref="I6:J6"/>
    <mergeCell ref="A7:K7"/>
    <mergeCell ref="A8:K8"/>
    <mergeCell ref="A9:J9"/>
    <mergeCell ref="A10:A11"/>
    <mergeCell ref="B10:B11"/>
    <mergeCell ref="C10:C11"/>
    <mergeCell ref="D10:D11"/>
    <mergeCell ref="E10:J10"/>
    <mergeCell ref="A2:K2"/>
    <mergeCell ref="A3:K3"/>
    <mergeCell ref="A4:A6"/>
    <mergeCell ref="B4:C4"/>
    <mergeCell ref="F4:G6"/>
    <mergeCell ref="I4:J4"/>
    <mergeCell ref="B5:C5"/>
    <mergeCell ref="D5:E5"/>
    <mergeCell ref="I5:J5"/>
    <mergeCell ref="B6:C6"/>
  </mergeCells>
  <printOptions/>
  <pageMargins left="0.2362204724409449" right="0.2362204724409449" top="0" bottom="0" header="0.31496062992125984" footer="0.31496062992125984"/>
  <pageSetup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74"/>
  <sheetViews>
    <sheetView view="pageBreakPreview" zoomScale="90" zoomScaleSheetLayoutView="90" zoomScalePageLayoutView="0" workbookViewId="0" topLeftCell="A1">
      <selection activeCell="B4" sqref="B4:L23"/>
    </sheetView>
  </sheetViews>
  <sheetFormatPr defaultColWidth="9.00390625" defaultRowHeight="12.75"/>
  <cols>
    <col min="1" max="1" width="4.625" style="0" customWidth="1"/>
    <col min="10" max="10" width="9.125" style="0" customWidth="1"/>
    <col min="11" max="11" width="8.50390625" style="0" customWidth="1"/>
    <col min="12" max="12" width="18.50390625" style="0" customWidth="1"/>
    <col min="13" max="13" width="9.125" style="0" customWidth="1"/>
    <col min="14" max="14" width="11.50390625" style="0" customWidth="1"/>
    <col min="15" max="15" width="8.125" style="0" customWidth="1"/>
    <col min="16" max="16" width="19.00390625" style="370" customWidth="1"/>
  </cols>
  <sheetData>
    <row r="1" spans="2:16" ht="132.75" customHeight="1" thickBot="1">
      <c r="B1" s="374" t="s">
        <v>175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2:23" ht="21" thickBot="1">
      <c r="B2" s="296" t="s">
        <v>148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8"/>
      <c r="R2" s="298"/>
      <c r="S2" s="298"/>
      <c r="T2" s="298"/>
      <c r="U2" s="298"/>
      <c r="V2" s="299"/>
      <c r="W2" s="299"/>
    </row>
    <row r="3" spans="2:23" ht="17.25" thickBot="1">
      <c r="B3" s="300" t="s">
        <v>149</v>
      </c>
      <c r="C3" s="301"/>
      <c r="D3" s="301"/>
      <c r="E3" s="301"/>
      <c r="F3" s="301"/>
      <c r="G3" s="301"/>
      <c r="H3" s="301"/>
      <c r="I3" s="302" t="s">
        <v>150</v>
      </c>
      <c r="J3" s="302"/>
      <c r="K3" s="302"/>
      <c r="L3" s="302"/>
      <c r="M3" s="303" t="s">
        <v>151</v>
      </c>
      <c r="N3" s="304"/>
      <c r="O3" s="304"/>
      <c r="P3" s="305" t="s">
        <v>8</v>
      </c>
      <c r="Q3" s="299"/>
      <c r="R3" s="299"/>
      <c r="S3" s="299"/>
      <c r="T3" s="299"/>
      <c r="U3" s="299"/>
      <c r="V3" s="299"/>
      <c r="W3" s="299"/>
    </row>
    <row r="4" spans="2:23" ht="17.2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306" t="s">
        <v>152</v>
      </c>
      <c r="N4" s="307"/>
      <c r="O4" s="307"/>
      <c r="P4" s="308">
        <f>'[1]Таблица'!E4</f>
        <v>1929.2</v>
      </c>
      <c r="Q4" s="299"/>
      <c r="R4" s="299"/>
      <c r="S4" s="299"/>
      <c r="T4" s="299"/>
      <c r="U4" s="299"/>
      <c r="V4" s="299"/>
      <c r="W4" s="299"/>
    </row>
    <row r="5" spans="2:23" ht="18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309" t="s">
        <v>153</v>
      </c>
      <c r="N5" s="310"/>
      <c r="O5" s="310"/>
      <c r="P5" s="311">
        <f>'[1]Таблица'!E18</f>
        <v>1170</v>
      </c>
      <c r="Q5" s="299"/>
      <c r="R5" s="299"/>
      <c r="S5" s="299"/>
      <c r="T5" s="299"/>
      <c r="U5" s="299"/>
      <c r="V5" s="299"/>
      <c r="W5" s="299"/>
    </row>
    <row r="6" spans="2:16" ht="18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309" t="s">
        <v>154</v>
      </c>
      <c r="N6" s="310"/>
      <c r="O6" s="310"/>
      <c r="P6" s="311">
        <f>'[1]Таблица'!E26</f>
        <v>479.7</v>
      </c>
    </row>
    <row r="7" spans="2:16" ht="18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309" t="s">
        <v>155</v>
      </c>
      <c r="N7" s="310"/>
      <c r="O7" s="310"/>
      <c r="P7" s="311">
        <f>'[1]Таблица'!E8</f>
        <v>2900.3</v>
      </c>
    </row>
    <row r="8" spans="2:16" ht="18.7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309" t="s">
        <v>156</v>
      </c>
      <c r="N8" s="310"/>
      <c r="O8" s="310"/>
      <c r="P8" s="311">
        <f>'[1]Таблица'!E9</f>
        <v>2109.9</v>
      </c>
    </row>
    <row r="9" spans="2:16" ht="18.7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309" t="s">
        <v>157</v>
      </c>
      <c r="N9" s="310"/>
      <c r="O9" s="310"/>
      <c r="P9" s="311">
        <f>'[1]Таблица'!E19</f>
        <v>932.1</v>
      </c>
    </row>
    <row r="10" spans="2:16" ht="18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309" t="s">
        <v>158</v>
      </c>
      <c r="N10" s="310"/>
      <c r="O10" s="310"/>
      <c r="P10" s="311">
        <f>'[1]Таблица'!E19</f>
        <v>932.1</v>
      </c>
    </row>
    <row r="11" spans="2:16" ht="18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312" t="s">
        <v>159</v>
      </c>
      <c r="N11" s="313"/>
      <c r="O11" s="313"/>
      <c r="P11" s="311">
        <f>'[1]Таблица'!E20</f>
        <v>504.4</v>
      </c>
    </row>
    <row r="12" spans="2:16" ht="18" customHeight="1" hidden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314" t="s">
        <v>160</v>
      </c>
      <c r="N12" s="315"/>
      <c r="O12" s="316"/>
      <c r="P12" s="317"/>
    </row>
    <row r="13" spans="2:16" ht="18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312" t="s">
        <v>161</v>
      </c>
      <c r="N13" s="313"/>
      <c r="O13" s="313"/>
      <c r="P13" s="311">
        <f>'[1]Шкафы и двери'!P21</f>
        <v>955.5</v>
      </c>
    </row>
    <row r="14" spans="2:16" ht="18" customHeight="1" thickBo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318" t="s">
        <v>162</v>
      </c>
      <c r="N14" s="319"/>
      <c r="O14" s="319"/>
      <c r="P14" s="320">
        <f>'[1]Шкафы и двери'!P23</f>
        <v>321.1</v>
      </c>
    </row>
    <row r="15" spans="2:16" ht="19.5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321"/>
      <c r="N15" s="322"/>
      <c r="O15" s="322"/>
      <c r="P15" s="323"/>
    </row>
    <row r="16" spans="2:16" ht="18.75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324"/>
      <c r="N16" s="109"/>
      <c r="O16" s="109"/>
      <c r="P16" s="325"/>
    </row>
    <row r="17" spans="2:16" ht="15.75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324"/>
      <c r="N17" s="109"/>
      <c r="O17" s="109"/>
      <c r="P17" s="325"/>
    </row>
    <row r="18" spans="2:16" ht="19.5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324"/>
      <c r="N18" s="109"/>
      <c r="O18" s="109"/>
      <c r="P18" s="325"/>
    </row>
    <row r="19" spans="2:16" ht="18.75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324"/>
      <c r="N19" s="109"/>
      <c r="O19" s="109"/>
      <c r="P19" s="325"/>
    </row>
    <row r="20" spans="2:16" ht="21.75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324"/>
      <c r="N20" s="109"/>
      <c r="O20" s="109"/>
      <c r="P20" s="325"/>
    </row>
    <row r="21" spans="2:16" ht="21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324"/>
      <c r="N21" s="109"/>
      <c r="O21" s="109"/>
      <c r="P21" s="325"/>
    </row>
    <row r="22" spans="2:16" ht="21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324"/>
      <c r="N22" s="109"/>
      <c r="O22" s="109"/>
      <c r="P22" s="325"/>
    </row>
    <row r="23" spans="2:16" ht="18.75" customHeight="1" hidden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324"/>
      <c r="N23" s="109"/>
      <c r="O23" s="109"/>
      <c r="P23" s="325"/>
    </row>
    <row r="24" spans="2:16" ht="18.75" customHeight="1">
      <c r="B24" s="326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4"/>
      <c r="N24" s="109"/>
      <c r="O24" s="109"/>
      <c r="P24" s="325"/>
    </row>
    <row r="25" spans="2:16" ht="19.5" customHeight="1">
      <c r="B25" s="326"/>
      <c r="C25" s="327"/>
      <c r="D25" s="327"/>
      <c r="E25" s="327"/>
      <c r="F25" s="327"/>
      <c r="G25" s="327"/>
      <c r="H25" s="328" t="s">
        <v>163</v>
      </c>
      <c r="I25" s="328"/>
      <c r="J25" s="328"/>
      <c r="K25" s="328"/>
      <c r="L25" s="329">
        <f>P4+P5+P6+P7+P8+P9+P10+P11+P13+P14</f>
        <v>12234.300000000001</v>
      </c>
      <c r="M25" s="324"/>
      <c r="N25" s="109"/>
      <c r="O25" s="109"/>
      <c r="P25" s="325"/>
    </row>
    <row r="26" spans="2:16" ht="16.5" customHeight="1" thickBot="1">
      <c r="B26" s="330"/>
      <c r="C26" s="331"/>
      <c r="D26" s="331"/>
      <c r="E26" s="331"/>
      <c r="F26" s="331"/>
      <c r="G26" s="331"/>
      <c r="H26" s="332"/>
      <c r="I26" s="333"/>
      <c r="J26" s="333"/>
      <c r="K26" s="333"/>
      <c r="L26" s="334"/>
      <c r="M26" s="335"/>
      <c r="N26" s="336"/>
      <c r="O26" s="336"/>
      <c r="P26" s="337"/>
    </row>
    <row r="27" spans="2:16" ht="17.25" thickBot="1">
      <c r="B27" s="300" t="s">
        <v>149</v>
      </c>
      <c r="C27" s="301"/>
      <c r="D27" s="301"/>
      <c r="E27" s="301"/>
      <c r="F27" s="301"/>
      <c r="G27" s="301"/>
      <c r="H27" s="301"/>
      <c r="I27" s="302" t="s">
        <v>164</v>
      </c>
      <c r="J27" s="302"/>
      <c r="K27" s="302"/>
      <c r="L27" s="302"/>
      <c r="M27" s="303" t="s">
        <v>151</v>
      </c>
      <c r="N27" s="304"/>
      <c r="O27" s="304"/>
      <c r="P27" s="305" t="s">
        <v>8</v>
      </c>
    </row>
    <row r="28" spans="2:16" ht="16.5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306" t="s">
        <v>165</v>
      </c>
      <c r="N28" s="307"/>
      <c r="O28" s="338"/>
      <c r="P28" s="308">
        <f>'[1]Cтолы и тумбы'!P9</f>
        <v>2121.6</v>
      </c>
    </row>
    <row r="29" spans="2:16" ht="18.75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309" t="s">
        <v>166</v>
      </c>
      <c r="N29" s="310"/>
      <c r="O29" s="339"/>
      <c r="P29" s="311">
        <f>'[1]Cтолы и тумбы'!P20</f>
        <v>3196.7</v>
      </c>
    </row>
    <row r="30" spans="2:16" ht="17.25" customHeight="1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309" t="s">
        <v>167</v>
      </c>
      <c r="N30" s="310"/>
      <c r="O30" s="339"/>
      <c r="P30" s="311">
        <f>'[1]Cтолы и тумбы'!P7</f>
        <v>1671.8</v>
      </c>
    </row>
    <row r="31" spans="2:16" ht="18.75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309" t="s">
        <v>155</v>
      </c>
      <c r="N31" s="310"/>
      <c r="O31" s="339"/>
      <c r="P31" s="311">
        <f>'[1]Шкафы и двери'!P15</f>
        <v>2900.3</v>
      </c>
    </row>
    <row r="32" spans="2:16" ht="17.25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309" t="s">
        <v>156</v>
      </c>
      <c r="N32" s="310"/>
      <c r="O32" s="339"/>
      <c r="P32" s="311">
        <f>'[1]Шкафы и двери'!P16</f>
        <v>2109.9</v>
      </c>
    </row>
    <row r="33" spans="2:16" ht="17.25" customHeight="1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309" t="s">
        <v>156</v>
      </c>
      <c r="N33" s="310"/>
      <c r="O33" s="339"/>
      <c r="P33" s="311">
        <f>P32</f>
        <v>2109.9</v>
      </c>
    </row>
    <row r="34" spans="2:16" ht="17.25" customHeight="1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309" t="s">
        <v>159</v>
      </c>
      <c r="N34" s="310"/>
      <c r="O34" s="339"/>
      <c r="P34" s="311">
        <f>'[1]Шкафы и двери'!P18</f>
        <v>504.4</v>
      </c>
    </row>
    <row r="35" spans="2:16" ht="17.25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309" t="s">
        <v>159</v>
      </c>
      <c r="N35" s="310"/>
      <c r="O35" s="339"/>
      <c r="P35" s="311">
        <f>P34</f>
        <v>504.4</v>
      </c>
    </row>
    <row r="36" spans="2:16" ht="18.75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309" t="s">
        <v>168</v>
      </c>
      <c r="N36" s="310"/>
      <c r="O36" s="339"/>
      <c r="P36" s="311">
        <f>P35</f>
        <v>504.4</v>
      </c>
    </row>
    <row r="37" spans="2:16" ht="18.75" customHeight="1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309" t="s">
        <v>168</v>
      </c>
      <c r="N37" s="310"/>
      <c r="O37" s="339"/>
      <c r="P37" s="311">
        <f>P36</f>
        <v>504.4</v>
      </c>
    </row>
    <row r="38" spans="2:16" ht="17.25" customHeight="1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309" t="s">
        <v>161</v>
      </c>
      <c r="N38" s="310"/>
      <c r="O38" s="339"/>
      <c r="P38" s="311">
        <f>'[1]Таблица'!E21</f>
        <v>955.5</v>
      </c>
    </row>
    <row r="39" spans="2:16" ht="17.25" customHeight="1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309" t="s">
        <v>161</v>
      </c>
      <c r="N39" s="310"/>
      <c r="O39" s="339"/>
      <c r="P39" s="311">
        <f>'[1]Таблица'!E21</f>
        <v>955.5</v>
      </c>
    </row>
    <row r="40" spans="2:16" ht="17.25" customHeight="1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309" t="s">
        <v>162</v>
      </c>
      <c r="N40" s="310"/>
      <c r="O40" s="339"/>
      <c r="P40" s="311">
        <f>'[1]Таблица'!D22</f>
        <v>247</v>
      </c>
    </row>
    <row r="41" spans="2:16" ht="17.25" customHeight="1" thickBot="1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318" t="s">
        <v>162</v>
      </c>
      <c r="N41" s="319"/>
      <c r="O41" s="340"/>
      <c r="P41" s="341">
        <f>'[1]Таблица'!E22</f>
        <v>321.1</v>
      </c>
    </row>
    <row r="42" spans="2:16" ht="17.25" customHeight="1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342"/>
      <c r="N42" s="343"/>
      <c r="O42" s="343"/>
      <c r="P42" s="343"/>
    </row>
    <row r="43" spans="2:16" ht="15.75" customHeight="1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342"/>
      <c r="N43" s="343"/>
      <c r="O43" s="343"/>
      <c r="P43" s="343"/>
    </row>
    <row r="44" spans="2:16" ht="18.75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342"/>
      <c r="N44" s="343"/>
      <c r="O44" s="343"/>
      <c r="P44" s="343"/>
    </row>
    <row r="45" spans="2:16" ht="18" customHeigh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344"/>
      <c r="N45" s="345"/>
      <c r="O45" s="345"/>
      <c r="P45" s="346"/>
    </row>
    <row r="46" spans="2:16" ht="16.5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347"/>
      <c r="N46" s="345"/>
      <c r="O46" s="345"/>
      <c r="P46" s="346"/>
    </row>
    <row r="47" spans="2:16" ht="19.5" customHeight="1">
      <c r="B47" s="326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48"/>
      <c r="N47" s="56"/>
      <c r="O47" s="56"/>
      <c r="P47" s="349"/>
    </row>
    <row r="48" spans="2:16" ht="18.75" customHeight="1">
      <c r="B48" s="326"/>
      <c r="C48" s="327"/>
      <c r="D48" s="327"/>
      <c r="E48" s="327"/>
      <c r="F48" s="327"/>
      <c r="G48" s="327"/>
      <c r="H48" s="328" t="s">
        <v>169</v>
      </c>
      <c r="I48" s="328"/>
      <c r="J48" s="328"/>
      <c r="K48" s="328"/>
      <c r="L48" s="329">
        <f>P28+P29+P30+P31+P32+P33+P34+P35+P36+P37+P38+P39+P40+P41</f>
        <v>18606.899999999994</v>
      </c>
      <c r="M48" s="348"/>
      <c r="N48" s="56"/>
      <c r="O48" s="56"/>
      <c r="P48" s="349"/>
    </row>
    <row r="49" spans="2:16" ht="18.75" customHeight="1" thickBot="1">
      <c r="B49" s="326"/>
      <c r="C49" s="327"/>
      <c r="D49" s="327"/>
      <c r="E49" s="327"/>
      <c r="F49" s="327"/>
      <c r="G49" s="327"/>
      <c r="H49" s="350"/>
      <c r="I49" s="351"/>
      <c r="J49" s="351"/>
      <c r="K49" s="351"/>
      <c r="L49" s="352"/>
      <c r="M49" s="348"/>
      <c r="N49" s="56"/>
      <c r="O49" s="56"/>
      <c r="P49" s="349"/>
    </row>
    <row r="50" spans="2:16" ht="17.25" thickBot="1">
      <c r="B50" s="300" t="s">
        <v>149</v>
      </c>
      <c r="C50" s="301"/>
      <c r="D50" s="301"/>
      <c r="E50" s="301"/>
      <c r="F50" s="301"/>
      <c r="G50" s="301"/>
      <c r="H50" s="301"/>
      <c r="I50" s="302" t="s">
        <v>170</v>
      </c>
      <c r="J50" s="302"/>
      <c r="K50" s="302"/>
      <c r="L50" s="302"/>
      <c r="M50" s="353" t="s">
        <v>151</v>
      </c>
      <c r="N50" s="354"/>
      <c r="O50" s="355"/>
      <c r="P50" s="305" t="s">
        <v>8</v>
      </c>
    </row>
    <row r="51" spans="2:16" ht="18" customHeight="1"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306" t="s">
        <v>171</v>
      </c>
      <c r="N51" s="307"/>
      <c r="O51" s="338"/>
      <c r="P51" s="308">
        <f>'[1]Cтолы и тумбы'!P10</f>
        <v>2674.1</v>
      </c>
    </row>
    <row r="52" spans="2:16" ht="18" customHeight="1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309" t="s">
        <v>166</v>
      </c>
      <c r="N52" s="310"/>
      <c r="O52" s="339"/>
      <c r="P52" s="311">
        <f>'[1]Cтолы и тумбы'!P20</f>
        <v>3196.7</v>
      </c>
    </row>
    <row r="53" spans="2:16" ht="18" customHeight="1"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309" t="s">
        <v>172</v>
      </c>
      <c r="N53" s="310"/>
      <c r="O53" s="339"/>
      <c r="P53" s="311">
        <f>'[1]Cтолы и тумбы'!P13</f>
        <v>399.1</v>
      </c>
    </row>
    <row r="54" spans="2:16" ht="18.75" customHeight="1">
      <c r="B54" s="99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356" t="s">
        <v>173</v>
      </c>
      <c r="N54" s="357"/>
      <c r="O54" s="358"/>
      <c r="P54" s="359">
        <f>'[1]Таблица'!E28</f>
        <v>763.1</v>
      </c>
    </row>
    <row r="55" spans="2:16" ht="18.75" customHeight="1">
      <c r="B55" s="99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309" t="s">
        <v>155</v>
      </c>
      <c r="N55" s="310"/>
      <c r="O55" s="339"/>
      <c r="P55" s="311">
        <f>'[1]Шкафы и двери'!P15</f>
        <v>2900.3</v>
      </c>
    </row>
    <row r="56" spans="2:16" ht="19.5" customHeight="1">
      <c r="B56" s="9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309" t="s">
        <v>156</v>
      </c>
      <c r="N56" s="310"/>
      <c r="O56" s="339"/>
      <c r="P56" s="311">
        <f>'[1]Шкафы и двери'!P16</f>
        <v>2109.9</v>
      </c>
    </row>
    <row r="57" spans="2:16" ht="18" customHeight="1">
      <c r="B57" s="99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309" t="s">
        <v>174</v>
      </c>
      <c r="N57" s="310"/>
      <c r="O57" s="339"/>
      <c r="P57" s="311">
        <f>'[1]Шкафы и двери'!P10</f>
        <v>2542.8</v>
      </c>
    </row>
    <row r="58" spans="2:16" ht="18.75" customHeight="1"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309" t="s">
        <v>157</v>
      </c>
      <c r="N58" s="310"/>
      <c r="O58" s="339"/>
      <c r="P58" s="311">
        <f>'[1]Шкафы и двери'!P19</f>
        <v>932.1</v>
      </c>
    </row>
    <row r="59" spans="2:16" ht="18" customHeight="1"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309" t="s">
        <v>158</v>
      </c>
      <c r="N59" s="310"/>
      <c r="O59" s="339"/>
      <c r="P59" s="311">
        <f>P58</f>
        <v>932.1</v>
      </c>
    </row>
    <row r="60" spans="2:16" ht="17.25" customHeight="1"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309" t="s">
        <v>159</v>
      </c>
      <c r="N60" s="310"/>
      <c r="O60" s="339"/>
      <c r="P60" s="311">
        <f>'[1]Шкафы и двери'!P18</f>
        <v>504.4</v>
      </c>
    </row>
    <row r="61" spans="2:16" ht="17.25" customHeight="1"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309" t="s">
        <v>159</v>
      </c>
      <c r="N61" s="310"/>
      <c r="O61" s="339"/>
      <c r="P61" s="311">
        <f>P60</f>
        <v>504.4</v>
      </c>
    </row>
    <row r="62" spans="2:16" ht="18" customHeight="1"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309" t="s">
        <v>168</v>
      </c>
      <c r="N62" s="310"/>
      <c r="O62" s="339"/>
      <c r="P62" s="311">
        <f>P61</f>
        <v>504.4</v>
      </c>
    </row>
    <row r="63" spans="2:16" ht="18" customHeight="1"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309" t="s">
        <v>161</v>
      </c>
      <c r="N63" s="310"/>
      <c r="O63" s="339"/>
      <c r="P63" s="311">
        <f>'[1]Таблица'!E21</f>
        <v>955.5</v>
      </c>
    </row>
    <row r="64" spans="2:16" ht="18" customHeight="1">
      <c r="B64" s="99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309" t="s">
        <v>161</v>
      </c>
      <c r="N64" s="310"/>
      <c r="O64" s="339"/>
      <c r="P64" s="311">
        <f>'[1]Таблица'!E21</f>
        <v>955.5</v>
      </c>
    </row>
    <row r="65" spans="2:16" ht="17.25" customHeight="1"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309" t="s">
        <v>162</v>
      </c>
      <c r="N65" s="310"/>
      <c r="O65" s="339"/>
      <c r="P65" s="311">
        <f>'[1]Таблица'!E22</f>
        <v>321.1</v>
      </c>
    </row>
    <row r="66" spans="2:16" ht="17.25" customHeight="1" thickBot="1">
      <c r="B66" s="99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318" t="s">
        <v>162</v>
      </c>
      <c r="N66" s="319"/>
      <c r="O66" s="340"/>
      <c r="P66" s="341">
        <f>'[1]Таблица'!E22</f>
        <v>321.1</v>
      </c>
    </row>
    <row r="67" spans="2:16" ht="17.25" customHeight="1">
      <c r="B67" s="99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344"/>
      <c r="N67" s="345"/>
      <c r="O67" s="345"/>
      <c r="P67" s="346"/>
    </row>
    <row r="68" spans="2:16" ht="18" customHeight="1"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360"/>
      <c r="N68" s="54"/>
      <c r="O68" s="54"/>
      <c r="P68" s="361"/>
    </row>
    <row r="69" spans="2:16" ht="19.5" customHeight="1"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360"/>
      <c r="N69" s="54"/>
      <c r="O69" s="54"/>
      <c r="P69" s="361"/>
    </row>
    <row r="70" spans="2:16" ht="18" customHeight="1">
      <c r="B70" s="344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60"/>
      <c r="N70" s="54"/>
      <c r="O70" s="54"/>
      <c r="P70" s="361"/>
    </row>
    <row r="71" spans="2:16" ht="18" customHeight="1">
      <c r="B71" s="344"/>
      <c r="C71" s="345"/>
      <c r="D71" s="345"/>
      <c r="E71" s="345"/>
      <c r="F71" s="345"/>
      <c r="G71" s="345"/>
      <c r="H71" s="328" t="s">
        <v>169</v>
      </c>
      <c r="I71" s="328"/>
      <c r="J71" s="328"/>
      <c r="K71" s="328"/>
      <c r="L71" s="329">
        <f>P51+P52+P53+P54+P55+P56+P57+P58+P59+P60+P61+P62+P63+P64+P65+P66</f>
        <v>20516.600000000002</v>
      </c>
      <c r="M71" s="360"/>
      <c r="N71" s="54"/>
      <c r="O71" s="54"/>
      <c r="P71" s="361"/>
    </row>
    <row r="72" spans="2:16" ht="18" customHeight="1" thickBot="1">
      <c r="B72" s="362"/>
      <c r="C72" s="363"/>
      <c r="D72" s="363"/>
      <c r="E72" s="363"/>
      <c r="F72" s="363"/>
      <c r="G72" s="363"/>
      <c r="H72" s="364"/>
      <c r="I72" s="351"/>
      <c r="J72" s="351"/>
      <c r="K72" s="351"/>
      <c r="L72" s="365"/>
      <c r="M72" s="366"/>
      <c r="N72" s="367"/>
      <c r="O72" s="367"/>
      <c r="P72" s="368"/>
    </row>
    <row r="73" spans="2:16" ht="18" customHeight="1">
      <c r="B73" s="345"/>
      <c r="C73" s="345"/>
      <c r="D73" s="345"/>
      <c r="E73" s="345"/>
      <c r="F73" s="345"/>
      <c r="G73" s="345"/>
      <c r="H73" s="350"/>
      <c r="I73" s="350"/>
      <c r="J73" s="350"/>
      <c r="K73" s="350"/>
      <c r="L73" s="369"/>
      <c r="M73" s="54"/>
      <c r="N73" s="54"/>
      <c r="O73" s="54"/>
      <c r="P73" s="361"/>
    </row>
    <row r="74" spans="2:16" ht="18" customHeight="1">
      <c r="B74" s="345"/>
      <c r="C74" s="345"/>
      <c r="D74" s="345"/>
      <c r="E74" s="345"/>
      <c r="F74" s="345"/>
      <c r="G74" s="345"/>
      <c r="H74" s="350"/>
      <c r="I74" s="350"/>
      <c r="J74" s="350"/>
      <c r="K74" s="350"/>
      <c r="L74" s="369"/>
      <c r="M74" s="54"/>
      <c r="N74" s="54"/>
      <c r="O74" s="54"/>
      <c r="P74" s="361"/>
    </row>
  </sheetData>
  <sheetProtection/>
  <mergeCells count="59">
    <mergeCell ref="M66:O66"/>
    <mergeCell ref="H71:K71"/>
    <mergeCell ref="I72:K72"/>
    <mergeCell ref="M60:O60"/>
    <mergeCell ref="M61:O61"/>
    <mergeCell ref="M62:O62"/>
    <mergeCell ref="M63:O63"/>
    <mergeCell ref="M64:O64"/>
    <mergeCell ref="M65:O65"/>
    <mergeCell ref="B51:L69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43:P43"/>
    <mergeCell ref="M44:P44"/>
    <mergeCell ref="H48:K48"/>
    <mergeCell ref="I49:K49"/>
    <mergeCell ref="B50:H50"/>
    <mergeCell ref="I50:L50"/>
    <mergeCell ref="M50:O50"/>
    <mergeCell ref="M37:O37"/>
    <mergeCell ref="M38:O38"/>
    <mergeCell ref="M39:O39"/>
    <mergeCell ref="M40:O40"/>
    <mergeCell ref="M41:O41"/>
    <mergeCell ref="M42:P42"/>
    <mergeCell ref="B28:L46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9:O9"/>
    <mergeCell ref="M10:O10"/>
    <mergeCell ref="M14:O14"/>
    <mergeCell ref="H25:K25"/>
    <mergeCell ref="I26:K26"/>
    <mergeCell ref="B27:H27"/>
    <mergeCell ref="I27:L27"/>
    <mergeCell ref="B1:P1"/>
    <mergeCell ref="B2:P2"/>
    <mergeCell ref="B3:H3"/>
    <mergeCell ref="I3:L3"/>
    <mergeCell ref="B4:L23"/>
    <mergeCell ref="M4:O4"/>
    <mergeCell ref="M5:O5"/>
    <mergeCell ref="M6:O6"/>
    <mergeCell ref="M7:O7"/>
    <mergeCell ref="M8:O8"/>
  </mergeCells>
  <printOptions/>
  <pageMargins left="0.7" right="0.7" top="0.75" bottom="0.75" header="0.3" footer="0.3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Лена</cp:lastModifiedBy>
  <dcterms:created xsi:type="dcterms:W3CDTF">2016-09-12T14:03:38Z</dcterms:created>
  <dcterms:modified xsi:type="dcterms:W3CDTF">2016-09-12T14:07:21Z</dcterms:modified>
  <cp:category/>
  <cp:version/>
  <cp:contentType/>
  <cp:contentStatus/>
</cp:coreProperties>
</file>